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tabRatio="604" activeTab="0"/>
  </bookViews>
  <sheets>
    <sheet name="Foglio1" sheetId="1" r:id="rId1"/>
  </sheets>
  <definedNames>
    <definedName name="_Regression_Int" localSheetId="0" hidden="1">1</definedName>
    <definedName name="_xlnm.Print_Area" localSheetId="0">'Foglio1'!$A$1:$I$38</definedName>
    <definedName name="Area_stampa_MI" localSheetId="0">'Foglio1'!$A$3:$E$38</definedName>
  </definedNames>
  <calcPr fullCalcOnLoad="1"/>
</workbook>
</file>

<file path=xl/sharedStrings.xml><?xml version="1.0" encoding="utf-8"?>
<sst xmlns="http://schemas.openxmlformats.org/spreadsheetml/2006/main" count="44" uniqueCount="39">
  <si>
    <t>Tonn.</t>
  </si>
  <si>
    <t>%</t>
  </si>
  <si>
    <t>Pordenonese</t>
  </si>
  <si>
    <t>Udinese</t>
  </si>
  <si>
    <t>Alto Friuli</t>
  </si>
  <si>
    <t>Basso Friuli</t>
  </si>
  <si>
    <t>Manzanese</t>
  </si>
  <si>
    <t>Gorizia - Trieste</t>
  </si>
  <si>
    <t>BACINI  E     STAZIONI</t>
  </si>
  <si>
    <t>TOTALE FVG</t>
  </si>
  <si>
    <t>Aviano</t>
  </si>
  <si>
    <t>Cordovado</t>
  </si>
  <si>
    <t>Pordenone</t>
  </si>
  <si>
    <t>Sacile</t>
  </si>
  <si>
    <t>San Vito al Tagl.</t>
  </si>
  <si>
    <t>Casarsa</t>
  </si>
  <si>
    <t>Udine Scambio</t>
  </si>
  <si>
    <t>Udine</t>
  </si>
  <si>
    <t>Osoppo</t>
  </si>
  <si>
    <t>Carnia</t>
  </si>
  <si>
    <t>Tarvisio</t>
  </si>
  <si>
    <t>Maiano</t>
  </si>
  <si>
    <t>Torviscosa</t>
  </si>
  <si>
    <t>S. Giorgio di Nog.</t>
  </si>
  <si>
    <t>Palmanova</t>
  </si>
  <si>
    <t>Cervignano</t>
  </si>
  <si>
    <t>S. Giovanni al Nat.</t>
  </si>
  <si>
    <t>Manzano</t>
  </si>
  <si>
    <t>Trieste C.po Marzio</t>
  </si>
  <si>
    <t>Trieste Servola</t>
  </si>
  <si>
    <t>Villa Opicina</t>
  </si>
  <si>
    <t>Trieste Aquilinia</t>
  </si>
  <si>
    <t>Gorizia</t>
  </si>
  <si>
    <t>Ronchi Sud</t>
  </si>
  <si>
    <t>Monfalcone</t>
  </si>
  <si>
    <t>carri</t>
  </si>
  <si>
    <t>Nota: i dati di Gorizia e Villa Opicina si riferiscono solo ai trasporti in loco. Compreso num. carri e tonn. carri privati vuoti</t>
  </si>
  <si>
    <t>Fonte: Trenitalia S.p.A.</t>
  </si>
  <si>
    <t>Tav. 4.2 - FVG TRAFFICO FERROVIARIO MERCI: ARRIVI E SPEDIZIONI PER STAZIONE E BACINO PRODUTTIVO - Anni 2007-2008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</si>
</sst>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0.0_)"/>
    <numFmt numFmtId="179" formatCode="#,##0.000"/>
    <numFmt numFmtId="180" formatCode="#,##0.0"/>
    <numFmt numFmtId="181" formatCode="_-* #,##0.0_-;\-* #,##0.0_-;_-* &quot;-&quot;_-;_-@_-"/>
    <numFmt numFmtId="182" formatCode="_-* #,##0.00_-;\-* #,##0.00_-;_-* &quot;-&quot;_-;_-@_-"/>
    <numFmt numFmtId="183" formatCode="0.0"/>
    <numFmt numFmtId="184" formatCode="0.0%"/>
    <numFmt numFmtId="185" formatCode="_-* #,##0.0_-;\-* #,##0.0_-;_-* &quot;-&quot;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4">
    <xf numFmtId="176" fontId="0" fillId="0" borderId="0" xfId="0" applyAlignment="1">
      <alignment/>
    </xf>
    <xf numFmtId="176" fontId="6" fillId="0" borderId="0" xfId="0" applyFont="1" applyAlignment="1">
      <alignment/>
    </xf>
    <xf numFmtId="176" fontId="5" fillId="0" borderId="0" xfId="0" applyFont="1" applyAlignment="1">
      <alignment/>
    </xf>
    <xf numFmtId="18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6" fontId="5" fillId="0" borderId="0" xfId="0" applyFont="1" applyAlignment="1">
      <alignment vertical="center"/>
    </xf>
    <xf numFmtId="176" fontId="6" fillId="0" borderId="0" xfId="0" applyFont="1" applyAlignment="1">
      <alignment vertical="center"/>
    </xf>
    <xf numFmtId="3" fontId="5" fillId="0" borderId="0" xfId="18" applyNumberFormat="1" applyFont="1" applyAlignment="1">
      <alignment/>
    </xf>
    <xf numFmtId="176" fontId="7" fillId="0" borderId="0" xfId="0" applyFont="1" applyBorder="1" applyAlignment="1">
      <alignment vertical="center"/>
    </xf>
    <xf numFmtId="176" fontId="9" fillId="0" borderId="0" xfId="0" applyFont="1" applyAlignment="1">
      <alignment/>
    </xf>
    <xf numFmtId="181" fontId="9" fillId="0" borderId="0" xfId="0" applyNumberFormat="1" applyFont="1" applyAlignment="1">
      <alignment/>
    </xf>
    <xf numFmtId="176" fontId="11" fillId="0" borderId="0" xfId="0" applyFont="1" applyAlignment="1">
      <alignment/>
    </xf>
    <xf numFmtId="41" fontId="7" fillId="0" borderId="0" xfId="18" applyFont="1" applyBorder="1" applyAlignment="1">
      <alignment horizontal="right" vertical="center"/>
    </xf>
    <xf numFmtId="181" fontId="7" fillId="0" borderId="0" xfId="18" applyNumberFormat="1" applyFont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top"/>
    </xf>
    <xf numFmtId="3" fontId="7" fillId="0" borderId="0" xfId="18" applyNumberFormat="1" applyFont="1" applyBorder="1" applyAlignment="1">
      <alignment horizontal="right" vertical="center"/>
    </xf>
    <xf numFmtId="176" fontId="8" fillId="0" borderId="2" xfId="0" applyFont="1" applyBorder="1" applyAlignment="1">
      <alignment vertical="center"/>
    </xf>
    <xf numFmtId="41" fontId="8" fillId="0" borderId="2" xfId="18" applyFont="1" applyBorder="1" applyAlignment="1">
      <alignment horizontal="right" vertical="center"/>
    </xf>
    <xf numFmtId="181" fontId="8" fillId="0" borderId="2" xfId="18" applyNumberFormat="1" applyFont="1" applyBorder="1" applyAlignment="1">
      <alignment horizontal="right" vertical="center"/>
    </xf>
    <xf numFmtId="183" fontId="8" fillId="0" borderId="2" xfId="18" applyNumberFormat="1" applyFont="1" applyBorder="1" applyAlignment="1">
      <alignment horizontal="right" vertical="center"/>
    </xf>
    <xf numFmtId="3" fontId="8" fillId="0" borderId="2" xfId="18" applyNumberFormat="1" applyFont="1" applyBorder="1" applyAlignment="1">
      <alignment horizontal="right" vertical="center"/>
    </xf>
    <xf numFmtId="41" fontId="8" fillId="0" borderId="0" xfId="18" applyFont="1" applyBorder="1" applyAlignment="1">
      <alignment horizontal="right" vertical="center"/>
    </xf>
    <xf numFmtId="185" fontId="8" fillId="0" borderId="0" xfId="18" applyNumberFormat="1" applyFont="1" applyBorder="1" applyAlignment="1">
      <alignment horizontal="right" vertical="center"/>
    </xf>
    <xf numFmtId="181" fontId="8" fillId="0" borderId="0" xfId="18" applyNumberFormat="1" applyFont="1" applyBorder="1" applyAlignment="1">
      <alignment horizontal="right" vertical="center"/>
    </xf>
    <xf numFmtId="185" fontId="7" fillId="0" borderId="0" xfId="18" applyNumberFormat="1" applyFont="1" applyBorder="1" applyAlignment="1">
      <alignment horizontal="right" vertical="center"/>
    </xf>
    <xf numFmtId="3" fontId="8" fillId="0" borderId="0" xfId="18" applyNumberFormat="1" applyFont="1" applyBorder="1" applyAlignment="1">
      <alignment horizontal="right" vertical="center"/>
    </xf>
    <xf numFmtId="176" fontId="7" fillId="0" borderId="1" xfId="0" applyFont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176" fontId="8" fillId="0" borderId="0" xfId="0" applyFont="1" applyBorder="1" applyAlignment="1">
      <alignment vertical="center"/>
    </xf>
    <xf numFmtId="176" fontId="9" fillId="0" borderId="0" xfId="0" applyFont="1" applyBorder="1" applyAlignment="1">
      <alignment horizontal="justify"/>
    </xf>
    <xf numFmtId="176" fontId="7" fillId="0" borderId="3" xfId="0" applyFont="1" applyBorder="1" applyAlignment="1">
      <alignment horizontal="center" vertical="center"/>
    </xf>
    <xf numFmtId="176" fontId="10" fillId="0" borderId="0" xfId="0" applyFont="1" applyBorder="1" applyAlignment="1">
      <alignment horizontal="justify"/>
    </xf>
    <xf numFmtId="49" fontId="7" fillId="0" borderId="4" xfId="0" applyNumberFormat="1" applyFont="1" applyBorder="1" applyAlignment="1">
      <alignment horizontal="center" vertical="center" wrapText="1"/>
    </xf>
    <xf numFmtId="176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tabSelected="1" view="pageBreakPreview" zoomScaleSheetLayoutView="100" workbookViewId="0" topLeftCell="A1">
      <selection activeCell="A3" sqref="A3:A4"/>
    </sheetView>
  </sheetViews>
  <sheetFormatPr defaultColWidth="7.625" defaultRowHeight="12.75"/>
  <cols>
    <col min="1" max="1" width="11.25390625" style="2" customWidth="1"/>
    <col min="2" max="2" width="6.25390625" style="2" customWidth="1"/>
    <col min="3" max="3" width="5.625" style="3" customWidth="1"/>
    <col min="4" max="4" width="6.875" style="2" customWidth="1"/>
    <col min="5" max="5" width="5.625" style="3" customWidth="1"/>
    <col min="6" max="6" width="6.25390625" style="2" customWidth="1"/>
    <col min="7" max="7" width="5.625" style="2" customWidth="1"/>
    <col min="8" max="8" width="6.875" style="2" customWidth="1"/>
    <col min="9" max="9" width="5.625" style="2" customWidth="1"/>
    <col min="10" max="16384" width="7.625" style="2" customWidth="1"/>
  </cols>
  <sheetData>
    <row r="1" spans="1:9" ht="13.5">
      <c r="A1" s="31" t="s">
        <v>38</v>
      </c>
      <c r="B1" s="31"/>
      <c r="C1" s="31"/>
      <c r="D1" s="31"/>
      <c r="E1" s="31"/>
      <c r="F1" s="31"/>
      <c r="G1" s="31"/>
      <c r="H1" s="31"/>
      <c r="I1" s="31"/>
    </row>
    <row r="2" spans="1:9" ht="14.25" thickBot="1">
      <c r="A2" s="31"/>
      <c r="B2" s="31"/>
      <c r="C2" s="31"/>
      <c r="D2" s="31"/>
      <c r="E2" s="31"/>
      <c r="F2" s="31"/>
      <c r="G2" s="31"/>
      <c r="H2" s="31"/>
      <c r="I2" s="31"/>
    </row>
    <row r="3" spans="1:9" ht="14.25" thickTop="1">
      <c r="A3" s="32" t="s">
        <v>8</v>
      </c>
      <c r="B3" s="30">
        <v>2007</v>
      </c>
      <c r="C3" s="30"/>
      <c r="D3" s="30"/>
      <c r="E3" s="30"/>
      <c r="F3" s="30">
        <v>2008</v>
      </c>
      <c r="G3" s="30"/>
      <c r="H3" s="30"/>
      <c r="I3" s="30"/>
    </row>
    <row r="4" spans="1:9" s="5" customFormat="1" ht="10.5" customHeight="1">
      <c r="A4" s="33"/>
      <c r="B4" s="26" t="s">
        <v>35</v>
      </c>
      <c r="C4" s="27" t="s">
        <v>1</v>
      </c>
      <c r="D4" s="26" t="s">
        <v>0</v>
      </c>
      <c r="E4" s="14" t="s">
        <v>1</v>
      </c>
      <c r="F4" s="26" t="s">
        <v>35</v>
      </c>
      <c r="G4" s="14" t="s">
        <v>1</v>
      </c>
      <c r="H4" s="26" t="s">
        <v>0</v>
      </c>
      <c r="I4" s="14" t="s">
        <v>1</v>
      </c>
    </row>
    <row r="5" spans="1:9" s="1" customFormat="1" ht="13.5" customHeight="1">
      <c r="A5" s="28" t="s">
        <v>2</v>
      </c>
      <c r="B5" s="21">
        <f>SUM(B6:B11)</f>
        <v>10832</v>
      </c>
      <c r="C5" s="22">
        <f>(B5/B$36)*100</f>
        <v>5.31634511089625</v>
      </c>
      <c r="D5" s="25">
        <f>SUM(D6:D11)</f>
        <v>361720.31600000005</v>
      </c>
      <c r="E5" s="23">
        <f>(D5/D$36)*100</f>
        <v>4.829308142669039</v>
      </c>
      <c r="F5" s="21">
        <f>SUM(F6:F11)</f>
        <v>8113</v>
      </c>
      <c r="G5" s="22">
        <f>(F5/F$36)*100</f>
        <v>3.9046858154936084</v>
      </c>
      <c r="H5" s="25">
        <f>SUM(H6:H11)</f>
        <v>293549.17699999997</v>
      </c>
      <c r="I5" s="23">
        <f>(H5/H$36)*100</f>
        <v>3.942338749411429</v>
      </c>
    </row>
    <row r="6" spans="1:9" ht="13.5">
      <c r="A6" s="8" t="s">
        <v>10</v>
      </c>
      <c r="B6" s="12">
        <v>0</v>
      </c>
      <c r="C6" s="22">
        <f aca="true" t="shared" si="0" ref="C6:C35">(B6/B$36)*100</f>
        <v>0</v>
      </c>
      <c r="D6" s="13">
        <v>0</v>
      </c>
      <c r="E6" s="23">
        <f aca="true" t="shared" si="1" ref="E6:E35">(D6/D$36)*100</f>
        <v>0</v>
      </c>
      <c r="F6" s="12">
        <v>0</v>
      </c>
      <c r="G6" s="24">
        <f aca="true" t="shared" si="2" ref="G6:G35">(F6/F$36)*100</f>
        <v>0</v>
      </c>
      <c r="H6" s="13">
        <v>0</v>
      </c>
      <c r="I6" s="23">
        <f aca="true" t="shared" si="3" ref="I6:I35">(H6/H$36)*100</f>
        <v>0</v>
      </c>
    </row>
    <row r="7" spans="1:9" ht="13.5">
      <c r="A7" s="8" t="s">
        <v>11</v>
      </c>
      <c r="B7" s="12">
        <v>561</v>
      </c>
      <c r="C7" s="24">
        <f t="shared" si="0"/>
        <v>0.2753387746688327</v>
      </c>
      <c r="D7" s="15">
        <v>26086.572</v>
      </c>
      <c r="E7" s="13">
        <f t="shared" si="1"/>
        <v>0.34828039510482495</v>
      </c>
      <c r="F7" s="12">
        <v>0</v>
      </c>
      <c r="G7" s="24">
        <f t="shared" si="2"/>
        <v>0</v>
      </c>
      <c r="H7" s="13">
        <v>0</v>
      </c>
      <c r="I7" s="13">
        <f t="shared" si="3"/>
        <v>0</v>
      </c>
    </row>
    <row r="8" spans="1:9" ht="13.5">
      <c r="A8" s="8" t="s">
        <v>12</v>
      </c>
      <c r="B8" s="12">
        <v>6981</v>
      </c>
      <c r="C8" s="24">
        <f t="shared" si="0"/>
        <v>3.426274484782747</v>
      </c>
      <c r="D8" s="15">
        <v>181970.08400000003</v>
      </c>
      <c r="E8" s="13">
        <f t="shared" si="1"/>
        <v>2.4294726326164358</v>
      </c>
      <c r="F8" s="12">
        <v>3954</v>
      </c>
      <c r="G8" s="24">
        <f t="shared" si="2"/>
        <v>1.9030109348529185</v>
      </c>
      <c r="H8" s="15">
        <v>90071.829</v>
      </c>
      <c r="I8" s="13">
        <f t="shared" si="3"/>
        <v>1.2096564716209715</v>
      </c>
    </row>
    <row r="9" spans="1:9" ht="13.5">
      <c r="A9" s="8" t="s">
        <v>13</v>
      </c>
      <c r="B9" s="12">
        <v>2126</v>
      </c>
      <c r="C9" s="24">
        <f t="shared" si="0"/>
        <v>1.0434407040034552</v>
      </c>
      <c r="D9" s="15">
        <v>113208.59</v>
      </c>
      <c r="E9" s="13">
        <f t="shared" si="1"/>
        <v>1.511441689404807</v>
      </c>
      <c r="F9" s="12">
        <v>2553</v>
      </c>
      <c r="G9" s="24">
        <f t="shared" si="2"/>
        <v>1.2287270907130756</v>
      </c>
      <c r="H9" s="15">
        <v>133894.93</v>
      </c>
      <c r="I9" s="13">
        <f t="shared" si="3"/>
        <v>1.7981967324293702</v>
      </c>
    </row>
    <row r="10" spans="1:9" ht="13.5">
      <c r="A10" s="8" t="s">
        <v>14</v>
      </c>
      <c r="B10" s="12">
        <v>48</v>
      </c>
      <c r="C10" s="24">
        <f t="shared" si="0"/>
        <v>0.0235583978326274</v>
      </c>
      <c r="D10" s="15">
        <v>2071.18</v>
      </c>
      <c r="E10" s="13">
        <f t="shared" si="1"/>
        <v>0.02765221082836071</v>
      </c>
      <c r="F10" s="12">
        <v>1</v>
      </c>
      <c r="G10" s="24">
        <f t="shared" si="2"/>
        <v>0.00048128754042815335</v>
      </c>
      <c r="H10" s="15">
        <v>48.09</v>
      </c>
      <c r="I10" s="13">
        <f t="shared" si="3"/>
        <v>0.0006458443263126425</v>
      </c>
    </row>
    <row r="11" spans="1:9" ht="13.5">
      <c r="A11" s="8" t="s">
        <v>15</v>
      </c>
      <c r="B11" s="12">
        <v>1116</v>
      </c>
      <c r="C11" s="24">
        <f t="shared" si="0"/>
        <v>0.547732749608587</v>
      </c>
      <c r="D11" s="15">
        <v>38383.89</v>
      </c>
      <c r="E11" s="13">
        <f t="shared" si="1"/>
        <v>0.5124612147146103</v>
      </c>
      <c r="F11" s="12">
        <v>1605</v>
      </c>
      <c r="G11" s="24">
        <f t="shared" si="2"/>
        <v>0.7724665023871863</v>
      </c>
      <c r="H11" s="15">
        <v>69534.328</v>
      </c>
      <c r="I11" s="13">
        <f t="shared" si="3"/>
        <v>0.9338397010347743</v>
      </c>
    </row>
    <row r="12" spans="1:9" s="1" customFormat="1" ht="13.5" customHeight="1">
      <c r="A12" s="28" t="s">
        <v>3</v>
      </c>
      <c r="B12" s="21">
        <f>SUM(B13:B14)</f>
        <v>20011</v>
      </c>
      <c r="C12" s="22">
        <f t="shared" si="0"/>
        <v>9.821397896431394</v>
      </c>
      <c r="D12" s="25">
        <f>SUM(D13:D14)</f>
        <v>904836.926</v>
      </c>
      <c r="E12" s="23">
        <f t="shared" si="1"/>
        <v>12.080428279066918</v>
      </c>
      <c r="F12" s="21">
        <f>SUM(F13:F14)</f>
        <v>22242</v>
      </c>
      <c r="G12" s="22">
        <f t="shared" si="2"/>
        <v>10.704797474202987</v>
      </c>
      <c r="H12" s="25">
        <f>SUM(H13:H14)</f>
        <v>1036830.645</v>
      </c>
      <c r="I12" s="23">
        <f t="shared" si="3"/>
        <v>13.92454126471881</v>
      </c>
    </row>
    <row r="13" spans="1:9" ht="13.5">
      <c r="A13" s="8" t="s">
        <v>16</v>
      </c>
      <c r="B13" s="12">
        <v>0</v>
      </c>
      <c r="C13" s="22">
        <f t="shared" si="0"/>
        <v>0</v>
      </c>
      <c r="D13" s="13">
        <v>0</v>
      </c>
      <c r="E13" s="23">
        <f t="shared" si="1"/>
        <v>0</v>
      </c>
      <c r="F13" s="12">
        <v>0</v>
      </c>
      <c r="G13" s="22">
        <f t="shared" si="2"/>
        <v>0</v>
      </c>
      <c r="H13" s="13">
        <v>0</v>
      </c>
      <c r="I13" s="23">
        <f t="shared" si="3"/>
        <v>0</v>
      </c>
    </row>
    <row r="14" spans="1:9" ht="13.5">
      <c r="A14" s="8" t="s">
        <v>17</v>
      </c>
      <c r="B14" s="12">
        <v>20011</v>
      </c>
      <c r="C14" s="24">
        <f t="shared" si="0"/>
        <v>9.821397896431394</v>
      </c>
      <c r="D14" s="15">
        <v>904836.926</v>
      </c>
      <c r="E14" s="13">
        <f t="shared" si="1"/>
        <v>12.080428279066918</v>
      </c>
      <c r="F14" s="12">
        <v>22242</v>
      </c>
      <c r="G14" s="24">
        <f t="shared" si="2"/>
        <v>10.704797474202987</v>
      </c>
      <c r="H14" s="15">
        <v>1036830.645</v>
      </c>
      <c r="I14" s="13">
        <f t="shared" si="3"/>
        <v>13.92454126471881</v>
      </c>
    </row>
    <row r="15" spans="1:9" s="1" customFormat="1" ht="13.5" customHeight="1">
      <c r="A15" s="28" t="s">
        <v>4</v>
      </c>
      <c r="B15" s="21">
        <f>SUM(B16:B19)</f>
        <v>35507</v>
      </c>
      <c r="C15" s="22">
        <f t="shared" si="0"/>
        <v>17.426833996731272</v>
      </c>
      <c r="D15" s="25">
        <f>SUM(D16:D19)</f>
        <v>1514937.549</v>
      </c>
      <c r="E15" s="23">
        <f t="shared" si="1"/>
        <v>20.225848307123496</v>
      </c>
      <c r="F15" s="21">
        <f>SUM(F16:F19)</f>
        <v>32279</v>
      </c>
      <c r="G15" s="22">
        <f t="shared" si="2"/>
        <v>15.535480517480362</v>
      </c>
      <c r="H15" s="25">
        <f>SUM(H16:H19)</f>
        <v>1388202.299</v>
      </c>
      <c r="I15" s="23">
        <f t="shared" si="3"/>
        <v>18.643430621403958</v>
      </c>
    </row>
    <row r="16" spans="1:9" ht="13.5">
      <c r="A16" s="8" t="s">
        <v>18</v>
      </c>
      <c r="B16" s="12">
        <v>35493</v>
      </c>
      <c r="C16" s="24">
        <f t="shared" si="0"/>
        <v>17.41996279736342</v>
      </c>
      <c r="D16" s="15">
        <v>1514629.049</v>
      </c>
      <c r="E16" s="13">
        <f t="shared" si="1"/>
        <v>20.2217295405071</v>
      </c>
      <c r="F16" s="12">
        <v>32278</v>
      </c>
      <c r="G16" s="24">
        <f t="shared" si="2"/>
        <v>15.534999229939936</v>
      </c>
      <c r="H16" s="15">
        <v>1388175.799</v>
      </c>
      <c r="I16" s="13">
        <f t="shared" si="3"/>
        <v>18.643074728814078</v>
      </c>
    </row>
    <row r="17" spans="1:9" ht="13.5">
      <c r="A17" s="8" t="s">
        <v>19</v>
      </c>
      <c r="B17" s="12">
        <v>0</v>
      </c>
      <c r="C17" s="22">
        <f t="shared" si="0"/>
        <v>0</v>
      </c>
      <c r="D17" s="13">
        <v>0</v>
      </c>
      <c r="E17" s="23">
        <f t="shared" si="1"/>
        <v>0</v>
      </c>
      <c r="F17" s="12">
        <v>0</v>
      </c>
      <c r="G17" s="22">
        <f t="shared" si="2"/>
        <v>0</v>
      </c>
      <c r="H17" s="13">
        <v>0</v>
      </c>
      <c r="I17" s="23">
        <f t="shared" si="3"/>
        <v>0</v>
      </c>
    </row>
    <row r="18" spans="1:9" ht="13.5">
      <c r="A18" s="8" t="s">
        <v>20</v>
      </c>
      <c r="B18" s="12">
        <v>14</v>
      </c>
      <c r="C18" s="24">
        <f t="shared" si="0"/>
        <v>0.006871199367849658</v>
      </c>
      <c r="D18" s="15">
        <v>308.5</v>
      </c>
      <c r="E18" s="23">
        <f t="shared" si="1"/>
        <v>0.004118766616397068</v>
      </c>
      <c r="F18" s="12">
        <v>1</v>
      </c>
      <c r="G18" s="24">
        <f t="shared" si="2"/>
        <v>0.00048128754042815335</v>
      </c>
      <c r="H18" s="15">
        <v>26.5</v>
      </c>
      <c r="I18" s="13">
        <f t="shared" si="3"/>
        <v>0.00035589258987908136</v>
      </c>
    </row>
    <row r="19" spans="1:9" ht="13.5">
      <c r="A19" s="8" t="s">
        <v>21</v>
      </c>
      <c r="B19" s="12">
        <v>0</v>
      </c>
      <c r="C19" s="22">
        <f t="shared" si="0"/>
        <v>0</v>
      </c>
      <c r="D19" s="13">
        <v>0</v>
      </c>
      <c r="E19" s="23">
        <f t="shared" si="1"/>
        <v>0</v>
      </c>
      <c r="F19" s="12">
        <v>0</v>
      </c>
      <c r="G19" s="22">
        <f t="shared" si="2"/>
        <v>0</v>
      </c>
      <c r="H19" s="13">
        <v>0</v>
      </c>
      <c r="I19" s="23">
        <f t="shared" si="3"/>
        <v>0</v>
      </c>
    </row>
    <row r="20" spans="1:9" s="1" customFormat="1" ht="13.5" customHeight="1">
      <c r="A20" s="28" t="s">
        <v>5</v>
      </c>
      <c r="B20" s="21">
        <f>SUM(B21:B24)</f>
        <v>30461</v>
      </c>
      <c r="C20" s="22">
        <f t="shared" si="0"/>
        <v>14.950257424576316</v>
      </c>
      <c r="D20" s="25">
        <f>SUM(D21:D24)</f>
        <v>1212173.8499999999</v>
      </c>
      <c r="E20" s="23">
        <f t="shared" si="1"/>
        <v>16.183666731440866</v>
      </c>
      <c r="F20" s="21">
        <f>SUM(F21:F24)</f>
        <v>29515</v>
      </c>
      <c r="G20" s="22">
        <f t="shared" si="2"/>
        <v>14.20520175573695</v>
      </c>
      <c r="H20" s="25">
        <f>SUM(H21:H24)</f>
        <v>1086352.2739999997</v>
      </c>
      <c r="I20" s="23">
        <f t="shared" si="3"/>
        <v>14.589612238297711</v>
      </c>
    </row>
    <row r="21" spans="1:9" ht="13.5">
      <c r="A21" s="8" t="s">
        <v>22</v>
      </c>
      <c r="B21" s="12">
        <v>354</v>
      </c>
      <c r="C21" s="24">
        <f t="shared" si="0"/>
        <v>0.17374318401562708</v>
      </c>
      <c r="D21" s="15">
        <v>9218.691</v>
      </c>
      <c r="E21" s="13">
        <f t="shared" si="1"/>
        <v>0.12307823902003277</v>
      </c>
      <c r="F21" s="12">
        <v>2</v>
      </c>
      <c r="G21" s="24">
        <f t="shared" si="2"/>
        <v>0.0009625750808563067</v>
      </c>
      <c r="H21" s="15">
        <v>46.64</v>
      </c>
      <c r="I21" s="13">
        <f t="shared" si="3"/>
        <v>0.0006263709581871833</v>
      </c>
    </row>
    <row r="22" spans="1:9" ht="13.5">
      <c r="A22" s="8" t="s">
        <v>23</v>
      </c>
      <c r="B22" s="12">
        <v>16595</v>
      </c>
      <c r="C22" s="24">
        <f t="shared" si="0"/>
        <v>8.144825250676076</v>
      </c>
      <c r="D22" s="15">
        <v>827945.3389999999</v>
      </c>
      <c r="E22" s="13">
        <f t="shared" si="1"/>
        <v>11.053852909156413</v>
      </c>
      <c r="F22" s="12">
        <v>13747</v>
      </c>
      <c r="G22" s="24">
        <f t="shared" si="2"/>
        <v>6.616259818265825</v>
      </c>
      <c r="H22" s="15">
        <v>680740.8879999999</v>
      </c>
      <c r="I22" s="13">
        <f t="shared" si="3"/>
        <v>9.142288213845495</v>
      </c>
    </row>
    <row r="23" spans="1:13" ht="13.5">
      <c r="A23" s="8" t="s">
        <v>24</v>
      </c>
      <c r="B23" s="12">
        <v>4998</v>
      </c>
      <c r="C23" s="24">
        <f t="shared" si="0"/>
        <v>2.453018174322328</v>
      </c>
      <c r="D23" s="15">
        <v>178237.62100000004</v>
      </c>
      <c r="E23" s="13">
        <f t="shared" si="1"/>
        <v>2.3796407233738517</v>
      </c>
      <c r="F23" s="12">
        <v>4239</v>
      </c>
      <c r="G23" s="24">
        <f t="shared" si="2"/>
        <v>2.0401778838749425</v>
      </c>
      <c r="H23" s="15">
        <v>156246.852</v>
      </c>
      <c r="I23" s="13">
        <f t="shared" si="3"/>
        <v>2.0983810120276805</v>
      </c>
      <c r="M23" s="12"/>
    </row>
    <row r="24" spans="1:9" ht="13.5">
      <c r="A24" s="8" t="s">
        <v>25</v>
      </c>
      <c r="B24" s="12">
        <v>8514</v>
      </c>
      <c r="C24" s="24">
        <f t="shared" si="0"/>
        <v>4.178670815562285</v>
      </c>
      <c r="D24" s="15">
        <v>196772.199</v>
      </c>
      <c r="E24" s="13">
        <f t="shared" si="1"/>
        <v>2.627094859890569</v>
      </c>
      <c r="F24" s="12">
        <v>11527</v>
      </c>
      <c r="G24" s="24">
        <f t="shared" si="2"/>
        <v>5.547801478515324</v>
      </c>
      <c r="H24" s="15">
        <v>249317.89399999997</v>
      </c>
      <c r="I24" s="13">
        <f t="shared" si="3"/>
        <v>3.34831664146635</v>
      </c>
    </row>
    <row r="25" spans="1:9" s="1" customFormat="1" ht="13.5" customHeight="1">
      <c r="A25" s="28" t="s">
        <v>6</v>
      </c>
      <c r="B25" s="21">
        <f>SUM(B26)</f>
        <v>1372</v>
      </c>
      <c r="C25" s="22">
        <f t="shared" si="0"/>
        <v>0.6733775380492665</v>
      </c>
      <c r="D25" s="25">
        <f>SUM(D26)</f>
        <v>64344.309</v>
      </c>
      <c r="E25" s="23">
        <f t="shared" si="1"/>
        <v>0.8590573480205428</v>
      </c>
      <c r="F25" s="21">
        <f>SUM(F26)</f>
        <v>1103</v>
      </c>
      <c r="G25" s="22">
        <f t="shared" si="2"/>
        <v>0.5308601570922532</v>
      </c>
      <c r="H25" s="25">
        <f>SUM(H26)</f>
        <v>59655.707</v>
      </c>
      <c r="I25" s="23">
        <f t="shared" si="3"/>
        <v>0.8011707194451942</v>
      </c>
    </row>
    <row r="26" spans="1:9" ht="13.5">
      <c r="A26" s="8" t="s">
        <v>26</v>
      </c>
      <c r="B26" s="12">
        <v>1372</v>
      </c>
      <c r="C26" s="24">
        <f t="shared" si="0"/>
        <v>0.6733775380492665</v>
      </c>
      <c r="D26" s="15">
        <v>64344.309</v>
      </c>
      <c r="E26" s="13">
        <f t="shared" si="1"/>
        <v>0.8590573480205428</v>
      </c>
      <c r="F26" s="12">
        <v>1103</v>
      </c>
      <c r="G26" s="24">
        <f t="shared" si="2"/>
        <v>0.5308601570922532</v>
      </c>
      <c r="H26" s="15">
        <v>59655.707</v>
      </c>
      <c r="I26" s="13">
        <f t="shared" si="3"/>
        <v>0.8011707194451942</v>
      </c>
    </row>
    <row r="27" spans="1:9" ht="13.5">
      <c r="A27" s="8" t="s">
        <v>27</v>
      </c>
      <c r="B27" s="12">
        <v>0</v>
      </c>
      <c r="C27" s="22">
        <f t="shared" si="0"/>
        <v>0</v>
      </c>
      <c r="D27" s="13">
        <v>0</v>
      </c>
      <c r="E27" s="23">
        <f t="shared" si="1"/>
        <v>0</v>
      </c>
      <c r="F27" s="12">
        <v>0</v>
      </c>
      <c r="G27" s="22">
        <f t="shared" si="2"/>
        <v>0</v>
      </c>
      <c r="H27" s="13">
        <v>0</v>
      </c>
      <c r="I27" s="23">
        <f t="shared" si="3"/>
        <v>0</v>
      </c>
    </row>
    <row r="28" spans="1:9" s="1" customFormat="1" ht="13.5" customHeight="1">
      <c r="A28" s="28" t="s">
        <v>7</v>
      </c>
      <c r="B28" s="21">
        <f>SUM(B29:B35)</f>
        <v>105566</v>
      </c>
      <c r="C28" s="22">
        <f t="shared" si="0"/>
        <v>51.811788033315494</v>
      </c>
      <c r="D28" s="25">
        <f>SUM(D29:D35)</f>
        <v>3432093.403000001</v>
      </c>
      <c r="E28" s="23">
        <f t="shared" si="1"/>
        <v>45.821691191679136</v>
      </c>
      <c r="F28" s="21">
        <f>SUM(F29:F35)</f>
        <v>114524</v>
      </c>
      <c r="G28" s="22">
        <f t="shared" si="2"/>
        <v>55.118974279993836</v>
      </c>
      <c r="H28" s="25">
        <f>SUM(H29:H35)</f>
        <v>3581476.704000001</v>
      </c>
      <c r="I28" s="23">
        <f t="shared" si="3"/>
        <v>48.09890640672288</v>
      </c>
    </row>
    <row r="29" spans="1:9" ht="13.5">
      <c r="A29" s="8" t="s">
        <v>28</v>
      </c>
      <c r="B29" s="12">
        <v>69804</v>
      </c>
      <c r="C29" s="24">
        <f t="shared" si="0"/>
        <v>34.25980004809839</v>
      </c>
      <c r="D29" s="15">
        <v>1844226.8280000004</v>
      </c>
      <c r="E29" s="13">
        <f t="shared" si="1"/>
        <v>24.6221714496929</v>
      </c>
      <c r="F29" s="12">
        <v>83461</v>
      </c>
      <c r="G29" s="24">
        <f t="shared" si="2"/>
        <v>40.16873941167411</v>
      </c>
      <c r="H29" s="15">
        <v>2181883.7220000005</v>
      </c>
      <c r="I29" s="13">
        <f t="shared" si="3"/>
        <v>29.302499948588295</v>
      </c>
    </row>
    <row r="30" spans="1:9" ht="13.5">
      <c r="A30" s="8" t="s">
        <v>29</v>
      </c>
      <c r="B30" s="12">
        <v>9191</v>
      </c>
      <c r="C30" s="24">
        <f t="shared" si="0"/>
        <v>4.510942384993301</v>
      </c>
      <c r="D30" s="15">
        <v>464941.1530000001</v>
      </c>
      <c r="E30" s="13">
        <f t="shared" si="1"/>
        <v>6.2074038883810765</v>
      </c>
      <c r="F30" s="12">
        <v>11703</v>
      </c>
      <c r="G30" s="24">
        <f t="shared" si="2"/>
        <v>5.632508085630679</v>
      </c>
      <c r="H30" s="15">
        <v>590228.212</v>
      </c>
      <c r="I30" s="13">
        <f t="shared" si="3"/>
        <v>7.926711207108661</v>
      </c>
    </row>
    <row r="31" spans="1:9" ht="13.5">
      <c r="A31" s="8" t="s">
        <v>30</v>
      </c>
      <c r="B31" s="12">
        <v>1002</v>
      </c>
      <c r="C31" s="24">
        <f t="shared" si="0"/>
        <v>0.491781554756097</v>
      </c>
      <c r="D31" s="15">
        <v>28246.693</v>
      </c>
      <c r="E31" s="13">
        <f t="shared" si="1"/>
        <v>0.37712005235661833</v>
      </c>
      <c r="F31" s="12">
        <v>631</v>
      </c>
      <c r="G31" s="24">
        <f t="shared" si="2"/>
        <v>0.30369243801016477</v>
      </c>
      <c r="H31" s="15">
        <v>13913.043</v>
      </c>
      <c r="I31" s="13">
        <f t="shared" si="3"/>
        <v>0.18685090212713298</v>
      </c>
    </row>
    <row r="32" spans="1:9" ht="13.5">
      <c r="A32" s="8" t="s">
        <v>31</v>
      </c>
      <c r="B32" s="12">
        <v>704</v>
      </c>
      <c r="C32" s="24">
        <f t="shared" si="0"/>
        <v>0.3455231682118685</v>
      </c>
      <c r="D32" s="15">
        <v>28674.378999999997</v>
      </c>
      <c r="E32" s="13">
        <f t="shared" si="1"/>
        <v>0.3828300647361982</v>
      </c>
      <c r="F32" s="12">
        <v>0</v>
      </c>
      <c r="G32" s="24">
        <f t="shared" si="2"/>
        <v>0</v>
      </c>
      <c r="H32" s="13">
        <v>0</v>
      </c>
      <c r="I32" s="13">
        <f t="shared" si="3"/>
        <v>0</v>
      </c>
    </row>
    <row r="33" spans="1:9" ht="13.5">
      <c r="A33" s="8" t="s">
        <v>32</v>
      </c>
      <c r="B33" s="12">
        <v>3397</v>
      </c>
      <c r="C33" s="24">
        <f t="shared" si="0"/>
        <v>1.6672474466132348</v>
      </c>
      <c r="D33" s="15">
        <v>115721.13799999998</v>
      </c>
      <c r="E33" s="13">
        <f t="shared" si="1"/>
        <v>1.5449865802459581</v>
      </c>
      <c r="F33" s="12">
        <v>2497</v>
      </c>
      <c r="G33" s="24">
        <f t="shared" si="2"/>
        <v>1.2017749884490991</v>
      </c>
      <c r="H33" s="15">
        <v>86003.38699999999</v>
      </c>
      <c r="I33" s="13">
        <f t="shared" si="3"/>
        <v>1.1550176655774684</v>
      </c>
    </row>
    <row r="34" spans="1:9" ht="13.5">
      <c r="A34" s="8" t="s">
        <v>33</v>
      </c>
      <c r="B34" s="12">
        <v>365</v>
      </c>
      <c r="C34" s="24">
        <f t="shared" si="0"/>
        <v>0.1791419835189375</v>
      </c>
      <c r="D34" s="15">
        <v>14673.844000000001</v>
      </c>
      <c r="E34" s="13">
        <f t="shared" si="1"/>
        <v>0.19590968817315538</v>
      </c>
      <c r="F34" s="12">
        <v>12</v>
      </c>
      <c r="G34" s="24">
        <f t="shared" si="2"/>
        <v>0.00577545048513784</v>
      </c>
      <c r="H34" s="15">
        <v>526.14</v>
      </c>
      <c r="I34" s="13">
        <f t="shared" si="3"/>
        <v>0.007066012348640749</v>
      </c>
    </row>
    <row r="35" spans="1:9" ht="13.5">
      <c r="A35" s="8" t="s">
        <v>34</v>
      </c>
      <c r="B35" s="12">
        <v>21103</v>
      </c>
      <c r="C35" s="24">
        <f t="shared" si="0"/>
        <v>10.357351447123667</v>
      </c>
      <c r="D35" s="15">
        <v>935609.368</v>
      </c>
      <c r="E35" s="13">
        <f t="shared" si="1"/>
        <v>12.491269468093225</v>
      </c>
      <c r="F35" s="12">
        <v>16220</v>
      </c>
      <c r="G35" s="24">
        <f t="shared" si="2"/>
        <v>7.806483905744647</v>
      </c>
      <c r="H35" s="15">
        <v>708922.2</v>
      </c>
      <c r="I35" s="13">
        <f t="shared" si="3"/>
        <v>9.520760670972681</v>
      </c>
    </row>
    <row r="36" spans="1:9" s="6" customFormat="1" ht="15" customHeight="1" thickBot="1">
      <c r="A36" s="16" t="s">
        <v>9</v>
      </c>
      <c r="B36" s="17">
        <f>SUM(B5,B12,B15,B20,B28,B25)</f>
        <v>203749</v>
      </c>
      <c r="C36" s="19">
        <f>B36/(B28+B20+B15+B12+B5+B25)*100</f>
        <v>100</v>
      </c>
      <c r="D36" s="20">
        <f>SUM(D5,D12,D15,D20,D28,D25)</f>
        <v>7490106.353000001</v>
      </c>
      <c r="E36" s="18">
        <f>D36/(D28+D25+D20+D15+D12+D5)*100</f>
        <v>100</v>
      </c>
      <c r="F36" s="17">
        <f>SUM(F5,F12,F15,F20,F28,F25)</f>
        <v>207776</v>
      </c>
      <c r="G36" s="19">
        <f>F36/(F28+F20+F15+F12+F5+F25)*100</f>
        <v>100</v>
      </c>
      <c r="H36" s="20">
        <f>SUM(H5,H12,H15,H20,H28,H25)</f>
        <v>7446066.806000002</v>
      </c>
      <c r="I36" s="18">
        <f>H36/(H28+H25+H20+H15+H12+H5)*100</f>
        <v>100.00000000000003</v>
      </c>
    </row>
    <row r="37" spans="1:9" s="6" customFormat="1" ht="25.5" customHeight="1" thickTop="1">
      <c r="A37" s="29" t="s">
        <v>36</v>
      </c>
      <c r="B37" s="29"/>
      <c r="C37" s="29"/>
      <c r="D37" s="29"/>
      <c r="E37" s="29"/>
      <c r="F37" s="29"/>
      <c r="G37" s="29"/>
      <c r="H37" s="29"/>
      <c r="I37" s="29"/>
    </row>
    <row r="38" spans="1:9" ht="13.5">
      <c r="A38" s="11" t="s">
        <v>37</v>
      </c>
      <c r="B38" s="9"/>
      <c r="C38" s="10"/>
      <c r="D38" s="9"/>
      <c r="E38" s="10"/>
      <c r="F38" s="9"/>
      <c r="G38" s="9"/>
      <c r="H38" s="9"/>
      <c r="I38" s="9"/>
    </row>
    <row r="40" spans="1:4" ht="13.5">
      <c r="A40" s="4"/>
      <c r="B40" s="4"/>
      <c r="C40" s="4"/>
      <c r="D40" s="4"/>
    </row>
    <row r="41" spans="1:4" ht="13.5">
      <c r="A41" s="4"/>
      <c r="B41" s="4"/>
      <c r="C41" s="4"/>
      <c r="D41" s="4"/>
    </row>
    <row r="42" spans="1:4" ht="13.5">
      <c r="A42" s="4"/>
      <c r="B42" s="4"/>
      <c r="C42" s="4"/>
      <c r="D42" s="4"/>
    </row>
    <row r="43" spans="1:4" ht="13.5">
      <c r="A43" s="4"/>
      <c r="B43" s="4"/>
      <c r="C43" s="4"/>
      <c r="D43" s="4"/>
    </row>
    <row r="44" spans="1:4" ht="13.5">
      <c r="A44" s="4"/>
      <c r="B44" s="4"/>
      <c r="C44" s="4"/>
      <c r="D44" s="4"/>
    </row>
    <row r="45" spans="1:4" ht="13.5">
      <c r="A45" s="4"/>
      <c r="B45" s="7"/>
      <c r="C45" s="7"/>
      <c r="D45" s="7"/>
    </row>
    <row r="46" spans="1:4" ht="13.5">
      <c r="A46" s="4"/>
      <c r="B46" s="4"/>
      <c r="C46" s="4"/>
      <c r="D46" s="4"/>
    </row>
  </sheetData>
  <mergeCells count="5">
    <mergeCell ref="A37:I37"/>
    <mergeCell ref="B3:E3"/>
    <mergeCell ref="F3:I3"/>
    <mergeCell ref="A1:I2"/>
    <mergeCell ref="A3:A4"/>
  </mergeCells>
  <printOptions/>
  <pageMargins left="0" right="0" top="0.7874015748031497" bottom="0.984251968503937" header="0" footer="0"/>
  <pageSetup horizontalDpi="300" verticalDpi="300" orientation="portrait" paperSize="13" r:id="rId1"/>
  <ignoredErrors>
    <ignoredError sqref="G5 G12 G15 G20 G25 G28 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2009-04-28T09:21:04Z</cp:lastPrinted>
  <dcterms:created xsi:type="dcterms:W3CDTF">1998-03-09T11:06:17Z</dcterms:created>
  <dcterms:modified xsi:type="dcterms:W3CDTF">2009-06-04T13:47:46Z</dcterms:modified>
  <cp:category/>
  <cp:version/>
  <cp:contentType/>
  <cp:contentStatus/>
</cp:coreProperties>
</file>