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65524" windowWidth="4836" windowHeight="5196" tabRatio="604" activeTab="0"/>
  </bookViews>
  <sheets>
    <sheet name="Foglio1" sheetId="1" r:id="rId1"/>
  </sheets>
  <definedNames>
    <definedName name="_Regression_Int" localSheetId="0" hidden="1">1</definedName>
    <definedName name="_xlnm.Print_Area" localSheetId="0">'Foglio1'!$A$1:$I$39</definedName>
    <definedName name="Area_stampa_MI" localSheetId="0">'Foglio1'!$A$3:$E$39</definedName>
  </definedNames>
  <calcPr fullCalcOnLoad="1"/>
</workbook>
</file>

<file path=xl/sharedStrings.xml><?xml version="1.0" encoding="utf-8"?>
<sst xmlns="http://schemas.openxmlformats.org/spreadsheetml/2006/main" count="50" uniqueCount="41">
  <si>
    <t/>
  </si>
  <si>
    <t>Tonn.</t>
  </si>
  <si>
    <t>%</t>
  </si>
  <si>
    <t>Pordenonese</t>
  </si>
  <si>
    <t>Udinese</t>
  </si>
  <si>
    <t>Alto Friuli</t>
  </si>
  <si>
    <t>Basso Friuli</t>
  </si>
  <si>
    <t>Manzanese</t>
  </si>
  <si>
    <t>Gorizia - Trieste</t>
  </si>
  <si>
    <t>Tav. 4.2 - FVG TRAFFICO FERROVIARIO MERCI: ARRIVI E SPEDIZIONI PER STAZIONE E PER BACINO PRODUTTIVO</t>
  </si>
  <si>
    <t>Fonte: TRENITALIA S. p. A.</t>
  </si>
  <si>
    <t>BACINI  E     STAZIONI</t>
  </si>
  <si>
    <t>TOTALE FVG</t>
  </si>
  <si>
    <t>Aviano</t>
  </si>
  <si>
    <t>Cordovado</t>
  </si>
  <si>
    <t>Pordenone</t>
  </si>
  <si>
    <t>Sacile</t>
  </si>
  <si>
    <t>San Vito al Tagl.</t>
  </si>
  <si>
    <t>Casarsa</t>
  </si>
  <si>
    <t>Udine Scambio</t>
  </si>
  <si>
    <t>Udine</t>
  </si>
  <si>
    <t>Osoppo</t>
  </si>
  <si>
    <t>Carnia</t>
  </si>
  <si>
    <t>Tarvisio</t>
  </si>
  <si>
    <t>Maiano</t>
  </si>
  <si>
    <t>Torviscosa</t>
  </si>
  <si>
    <t>S. Giorgio di Nog.</t>
  </si>
  <si>
    <t>Palmanova</t>
  </si>
  <si>
    <t>Cervignano</t>
  </si>
  <si>
    <t>S. Giovanni al Nat.</t>
  </si>
  <si>
    <t>Manzano</t>
  </si>
  <si>
    <t>Trieste C.po Marzio</t>
  </si>
  <si>
    <t>Trieste Servola</t>
  </si>
  <si>
    <t>Villa Opicina</t>
  </si>
  <si>
    <t>Trieste Aquilinia</t>
  </si>
  <si>
    <t>Gorizia</t>
  </si>
  <si>
    <t>Ronchi Sud</t>
  </si>
  <si>
    <t>Monfalcone</t>
  </si>
  <si>
    <t>carri</t>
  </si>
  <si>
    <t>comp.</t>
  </si>
  <si>
    <t>Nota: i dati di Gorizia e Villa Opicina si riferiscono solo ai trasporti in loco. Compreso num. carri e tonn. carri privati vuoti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</si>
</sst>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General_)"/>
    <numFmt numFmtId="177" formatCode="#,##0_);\(#,##0\)"/>
    <numFmt numFmtId="178" formatCode="0.0_)"/>
    <numFmt numFmtId="179" formatCode="#,##0.000"/>
    <numFmt numFmtId="180" formatCode="#,##0.0"/>
    <numFmt numFmtId="181" formatCode="_-* #,##0.0_-;\-* #,##0.0_-;_-* &quot;-&quot;_-;_-@_-"/>
    <numFmt numFmtId="182" formatCode="_-* #,##0.00_-;\-* #,##0.00_-;_-* &quot;-&quot;_-;_-@_-"/>
    <numFmt numFmtId="183" formatCode="0.0"/>
    <numFmt numFmtId="184" formatCode="0.0%"/>
    <numFmt numFmtId="185" formatCode="_-* #,##0.0_-;\-* #,##0.0_-;_-* &quot;-&quot;?_-;_-@_-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9">
    <xf numFmtId="176" fontId="0" fillId="0" borderId="0" xfId="0" applyAlignment="1">
      <alignment/>
    </xf>
    <xf numFmtId="176" fontId="6" fillId="0" borderId="0" xfId="0" applyFont="1" applyAlignment="1">
      <alignment/>
    </xf>
    <xf numFmtId="176" fontId="5" fillId="0" borderId="0" xfId="0" applyFont="1" applyAlignment="1">
      <alignment/>
    </xf>
    <xf numFmtId="18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6" fontId="5" fillId="0" borderId="0" xfId="0" applyFont="1" applyAlignment="1">
      <alignment vertical="top"/>
    </xf>
    <xf numFmtId="176" fontId="5" fillId="0" borderId="0" xfId="0" applyFont="1" applyAlignment="1">
      <alignment vertical="center"/>
    </xf>
    <xf numFmtId="176" fontId="6" fillId="0" borderId="0" xfId="0" applyFont="1" applyAlignment="1">
      <alignment vertical="center"/>
    </xf>
    <xf numFmtId="3" fontId="5" fillId="0" borderId="0" xfId="16" applyNumberFormat="1" applyFont="1" applyAlignment="1">
      <alignment/>
    </xf>
    <xf numFmtId="176" fontId="8" fillId="0" borderId="0" xfId="0" applyFont="1" applyBorder="1" applyAlignment="1">
      <alignment/>
    </xf>
    <xf numFmtId="176" fontId="7" fillId="0" borderId="0" xfId="0" applyFont="1" applyBorder="1" applyAlignment="1">
      <alignment vertical="center"/>
    </xf>
    <xf numFmtId="176" fontId="9" fillId="0" borderId="0" xfId="0" applyFont="1" applyAlignment="1">
      <alignment/>
    </xf>
    <xf numFmtId="181" fontId="9" fillId="0" borderId="0" xfId="0" applyNumberFormat="1" applyFont="1" applyAlignment="1">
      <alignment/>
    </xf>
    <xf numFmtId="176" fontId="11" fillId="0" borderId="0" xfId="0" applyFont="1" applyAlignment="1">
      <alignment/>
    </xf>
    <xf numFmtId="41" fontId="8" fillId="0" borderId="0" xfId="16" applyFont="1" applyBorder="1" applyAlignment="1">
      <alignment horizontal="right"/>
    </xf>
    <xf numFmtId="181" fontId="8" fillId="0" borderId="0" xfId="16" applyNumberFormat="1" applyFont="1" applyBorder="1" applyAlignment="1">
      <alignment horizontal="right"/>
    </xf>
    <xf numFmtId="41" fontId="7" fillId="0" borderId="0" xfId="16" applyFont="1" applyBorder="1" applyAlignment="1">
      <alignment horizontal="right" vertical="center"/>
    </xf>
    <xf numFmtId="181" fontId="7" fillId="0" borderId="0" xfId="16" applyNumberFormat="1" applyFont="1" applyBorder="1" applyAlignment="1">
      <alignment horizontal="right" vertical="center"/>
    </xf>
    <xf numFmtId="181" fontId="7" fillId="0" borderId="0" xfId="16" applyNumberFormat="1" applyFont="1" applyBorder="1" applyAlignment="1">
      <alignment horizontal="right"/>
    </xf>
    <xf numFmtId="176" fontId="7" fillId="0" borderId="0" xfId="0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76" fontId="7" fillId="0" borderId="1" xfId="0" applyFont="1" applyBorder="1" applyAlignment="1">
      <alignment horizontal="right" vertical="top"/>
    </xf>
    <xf numFmtId="181" fontId="7" fillId="0" borderId="1" xfId="0" applyNumberFormat="1" applyFont="1" applyBorder="1" applyAlignment="1">
      <alignment horizontal="right" vertical="top"/>
    </xf>
    <xf numFmtId="4" fontId="8" fillId="0" borderId="0" xfId="16" applyNumberFormat="1" applyFont="1" applyBorder="1" applyAlignment="1">
      <alignment horizontal="right"/>
    </xf>
    <xf numFmtId="185" fontId="8" fillId="0" borderId="0" xfId="16" applyNumberFormat="1" applyFont="1" applyBorder="1" applyAlignment="1">
      <alignment horizontal="right"/>
    </xf>
    <xf numFmtId="185" fontId="7" fillId="0" borderId="0" xfId="16" applyNumberFormat="1" applyFont="1" applyBorder="1" applyAlignment="1">
      <alignment horizontal="right"/>
    </xf>
    <xf numFmtId="3" fontId="7" fillId="0" borderId="0" xfId="16" applyNumberFormat="1" applyFont="1" applyBorder="1" applyAlignment="1">
      <alignment horizontal="right" vertical="center"/>
    </xf>
    <xf numFmtId="3" fontId="8" fillId="0" borderId="0" xfId="16" applyNumberFormat="1" applyFont="1" applyBorder="1" applyAlignment="1">
      <alignment horizontal="right"/>
    </xf>
    <xf numFmtId="176" fontId="8" fillId="0" borderId="2" xfId="0" applyFont="1" applyBorder="1" applyAlignment="1">
      <alignment vertical="center"/>
    </xf>
    <xf numFmtId="41" fontId="8" fillId="0" borderId="2" xfId="16" applyFont="1" applyBorder="1" applyAlignment="1">
      <alignment horizontal="right" vertical="center"/>
    </xf>
    <xf numFmtId="181" fontId="8" fillId="0" borderId="2" xfId="16" applyNumberFormat="1" applyFont="1" applyBorder="1" applyAlignment="1">
      <alignment horizontal="right" vertical="center"/>
    </xf>
    <xf numFmtId="183" fontId="8" fillId="0" borderId="2" xfId="16" applyNumberFormat="1" applyFont="1" applyBorder="1" applyAlignment="1">
      <alignment horizontal="right" vertical="center"/>
    </xf>
    <xf numFmtId="3" fontId="8" fillId="0" borderId="2" xfId="16" applyNumberFormat="1" applyFont="1" applyBorder="1" applyAlignment="1">
      <alignment horizontal="right" vertical="center"/>
    </xf>
    <xf numFmtId="176" fontId="9" fillId="0" borderId="0" xfId="0" applyFont="1" applyBorder="1" applyAlignment="1">
      <alignment horizontal="justify"/>
    </xf>
    <xf numFmtId="176" fontId="7" fillId="0" borderId="3" xfId="0" applyFont="1" applyBorder="1" applyAlignment="1">
      <alignment horizontal="center" vertical="center"/>
    </xf>
    <xf numFmtId="176" fontId="10" fillId="0" borderId="0" xfId="0" applyFont="1" applyBorder="1" applyAlignment="1">
      <alignment horizontal="justify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7"/>
  <sheetViews>
    <sheetView tabSelected="1" zoomScaleSheetLayoutView="100" workbookViewId="0" topLeftCell="A1">
      <selection activeCell="A1" sqref="A1:I2"/>
    </sheetView>
  </sheetViews>
  <sheetFormatPr defaultColWidth="7.625" defaultRowHeight="12.75"/>
  <cols>
    <col min="1" max="1" width="12.75390625" style="2" customWidth="1"/>
    <col min="2" max="2" width="7.125" style="2" customWidth="1"/>
    <col min="3" max="3" width="6.375" style="3" customWidth="1"/>
    <col min="4" max="4" width="7.625" style="2" customWidth="1"/>
    <col min="5" max="5" width="6.625" style="3" customWidth="1"/>
    <col min="6" max="6" width="7.125" style="2" customWidth="1"/>
    <col min="7" max="7" width="6.625" style="2" customWidth="1"/>
    <col min="8" max="8" width="7.625" style="2" customWidth="1"/>
    <col min="9" max="9" width="6.625" style="2" customWidth="1"/>
    <col min="10" max="16384" width="7.625" style="2" customWidth="1"/>
  </cols>
  <sheetData>
    <row r="1" spans="1:9" ht="12.75">
      <c r="A1" s="35" t="s">
        <v>9</v>
      </c>
      <c r="B1" s="35"/>
      <c r="C1" s="35"/>
      <c r="D1" s="35"/>
      <c r="E1" s="35"/>
      <c r="F1" s="35"/>
      <c r="G1" s="35"/>
      <c r="H1" s="35"/>
      <c r="I1" s="35"/>
    </row>
    <row r="2" spans="1:9" ht="13.5" thickBot="1">
      <c r="A2" s="35"/>
      <c r="B2" s="35"/>
      <c r="C2" s="35"/>
      <c r="D2" s="35"/>
      <c r="E2" s="35"/>
      <c r="F2" s="35"/>
      <c r="G2" s="35"/>
      <c r="H2" s="35"/>
      <c r="I2" s="35"/>
    </row>
    <row r="3" spans="1:9" ht="13.5" thickTop="1">
      <c r="A3" s="36" t="s">
        <v>11</v>
      </c>
      <c r="B3" s="34">
        <v>2006</v>
      </c>
      <c r="C3" s="34"/>
      <c r="D3" s="34"/>
      <c r="E3" s="34"/>
      <c r="F3" s="34">
        <v>2007</v>
      </c>
      <c r="G3" s="34"/>
      <c r="H3" s="34"/>
      <c r="I3" s="34"/>
    </row>
    <row r="4" spans="1:9" s="6" customFormat="1" ht="10.5" customHeight="1">
      <c r="A4" s="37"/>
      <c r="B4" s="19" t="s">
        <v>38</v>
      </c>
      <c r="C4" s="20" t="s">
        <v>39</v>
      </c>
      <c r="D4" s="19" t="s">
        <v>1</v>
      </c>
      <c r="E4" s="20" t="s">
        <v>39</v>
      </c>
      <c r="F4" s="19" t="s">
        <v>38</v>
      </c>
      <c r="G4" s="20" t="s">
        <v>39</v>
      </c>
      <c r="H4" s="19" t="s">
        <v>1</v>
      </c>
      <c r="I4" s="20" t="s">
        <v>39</v>
      </c>
    </row>
    <row r="5" spans="1:9" s="5" customFormat="1" ht="12.75">
      <c r="A5" s="38"/>
      <c r="B5" s="21"/>
      <c r="C5" s="22" t="s">
        <v>2</v>
      </c>
      <c r="D5" s="21" t="s">
        <v>0</v>
      </c>
      <c r="E5" s="22" t="s">
        <v>2</v>
      </c>
      <c r="F5" s="21"/>
      <c r="G5" s="22" t="s">
        <v>2</v>
      </c>
      <c r="H5" s="21" t="s">
        <v>0</v>
      </c>
      <c r="I5" s="22" t="s">
        <v>2</v>
      </c>
    </row>
    <row r="6" spans="1:9" s="1" customFormat="1" ht="15" customHeight="1">
      <c r="A6" s="9" t="s">
        <v>3</v>
      </c>
      <c r="B6" s="14">
        <v>11813</v>
      </c>
      <c r="C6" s="15">
        <v>6.200952215975602</v>
      </c>
      <c r="D6" s="14">
        <v>402729.92600000004</v>
      </c>
      <c r="E6" s="15">
        <v>5.856811364168124</v>
      </c>
      <c r="F6" s="14">
        <f>SUM(F7:F12)</f>
        <v>10832</v>
      </c>
      <c r="G6" s="24">
        <f>(F6/F$37)*100</f>
        <v>5.245698401398595</v>
      </c>
      <c r="H6" s="23">
        <f>SUM(H7:H12)</f>
        <v>361720.31600000005</v>
      </c>
      <c r="I6" s="15">
        <f>(H6/H$37)*100</f>
        <v>4.747736582712143</v>
      </c>
    </row>
    <row r="7" spans="1:9" ht="12.75">
      <c r="A7" s="10" t="s">
        <v>13</v>
      </c>
      <c r="B7" s="16">
        <v>0</v>
      </c>
      <c r="C7" s="17">
        <v>0</v>
      </c>
      <c r="D7" s="16">
        <v>0</v>
      </c>
      <c r="E7" s="17">
        <v>0</v>
      </c>
      <c r="F7" s="16">
        <v>0</v>
      </c>
      <c r="G7" s="24">
        <f aca="true" t="shared" si="0" ref="G7:G36">(F7/F$37)*100</f>
        <v>0</v>
      </c>
      <c r="H7" s="17">
        <v>0</v>
      </c>
      <c r="I7" s="15">
        <f aca="true" t="shared" si="1" ref="I7:I36">(H7/H$37)*100</f>
        <v>0</v>
      </c>
    </row>
    <row r="8" spans="1:9" ht="12.75">
      <c r="A8" s="10" t="s">
        <v>14</v>
      </c>
      <c r="B8" s="16">
        <v>763</v>
      </c>
      <c r="C8" s="17">
        <v>0.4005186270032493</v>
      </c>
      <c r="D8" s="16">
        <v>33956.887</v>
      </c>
      <c r="E8" s="17">
        <v>0.4938274233769577</v>
      </c>
      <c r="F8" s="16">
        <v>561</v>
      </c>
      <c r="G8" s="25">
        <f t="shared" si="0"/>
        <v>0.2716799116677079</v>
      </c>
      <c r="H8" s="26">
        <v>26086.572</v>
      </c>
      <c r="I8" s="18">
        <f t="shared" si="1"/>
        <v>0.34239761142405467</v>
      </c>
    </row>
    <row r="9" spans="1:9" ht="12.75">
      <c r="A9" s="10" t="s">
        <v>15</v>
      </c>
      <c r="B9" s="16">
        <v>7714</v>
      </c>
      <c r="C9" s="17">
        <v>4.049280063831016</v>
      </c>
      <c r="D9" s="16">
        <v>210529.346</v>
      </c>
      <c r="E9" s="17">
        <v>3.0616812571899183</v>
      </c>
      <c r="F9" s="16">
        <v>6981</v>
      </c>
      <c r="G9" s="25">
        <f t="shared" si="0"/>
        <v>3.380744141447894</v>
      </c>
      <c r="H9" s="26">
        <v>181970.08400000003</v>
      </c>
      <c r="I9" s="18">
        <f t="shared" si="1"/>
        <v>2.3884365531904534</v>
      </c>
    </row>
    <row r="10" spans="1:9" ht="12.75">
      <c r="A10" s="10" t="s">
        <v>16</v>
      </c>
      <c r="B10" s="16">
        <v>2255</v>
      </c>
      <c r="C10" s="17">
        <v>1.1837083930436791</v>
      </c>
      <c r="D10" s="16">
        <v>119838.29</v>
      </c>
      <c r="E10" s="17">
        <v>1.7427814856114645</v>
      </c>
      <c r="F10" s="16">
        <v>2126</v>
      </c>
      <c r="G10" s="25">
        <f t="shared" si="0"/>
        <v>1.0295748524163046</v>
      </c>
      <c r="H10" s="26">
        <v>113208.59</v>
      </c>
      <c r="I10" s="18">
        <f t="shared" si="1"/>
        <v>1.4859120166760553</v>
      </c>
    </row>
    <row r="11" spans="1:9" ht="12.75">
      <c r="A11" s="10" t="s">
        <v>17</v>
      </c>
      <c r="B11" s="16">
        <v>49</v>
      </c>
      <c r="C11" s="17">
        <v>0.025721379715805</v>
      </c>
      <c r="D11" s="16">
        <v>2180.661</v>
      </c>
      <c r="E11" s="17">
        <v>0.03171286587279393</v>
      </c>
      <c r="F11" s="16">
        <v>48</v>
      </c>
      <c r="G11" s="25">
        <f t="shared" si="0"/>
        <v>0.023245340035739713</v>
      </c>
      <c r="H11" s="26">
        <v>2071.18</v>
      </c>
      <c r="I11" s="18">
        <f t="shared" si="1"/>
        <v>0.0271851389607371</v>
      </c>
    </row>
    <row r="12" spans="1:9" ht="12.75">
      <c r="A12" s="10" t="s">
        <v>18</v>
      </c>
      <c r="B12" s="16">
        <v>1032</v>
      </c>
      <c r="C12" s="17">
        <v>0.5417237523818522</v>
      </c>
      <c r="D12" s="16">
        <v>36224.742000000006</v>
      </c>
      <c r="E12" s="17">
        <v>0.5268083321169889</v>
      </c>
      <c r="F12" s="16">
        <v>1116</v>
      </c>
      <c r="G12" s="25">
        <f t="shared" si="0"/>
        <v>0.5404541558309482</v>
      </c>
      <c r="H12" s="26">
        <v>38383.89</v>
      </c>
      <c r="I12" s="18">
        <f t="shared" si="1"/>
        <v>0.5038052624608422</v>
      </c>
    </row>
    <row r="13" spans="1:9" s="1" customFormat="1" ht="15" customHeight="1">
      <c r="A13" s="9" t="s">
        <v>4</v>
      </c>
      <c r="B13" s="14">
        <v>19744</v>
      </c>
      <c r="C13" s="15">
        <v>10.364141247119468</v>
      </c>
      <c r="D13" s="14">
        <v>887208.877</v>
      </c>
      <c r="E13" s="15">
        <v>12.90248054028257</v>
      </c>
      <c r="F13" s="14">
        <f>SUM(F14:F15)</f>
        <v>20011</v>
      </c>
      <c r="G13" s="24">
        <f t="shared" si="0"/>
        <v>9.690885405316402</v>
      </c>
      <c r="H13" s="27">
        <f>SUM(H14:H15)</f>
        <v>904836.926</v>
      </c>
      <c r="I13" s="15">
        <f t="shared" si="1"/>
        <v>11.87637847512828</v>
      </c>
    </row>
    <row r="14" spans="1:9" ht="12.75">
      <c r="A14" s="10" t="s">
        <v>19</v>
      </c>
      <c r="B14" s="16">
        <v>0</v>
      </c>
      <c r="C14" s="17">
        <v>0</v>
      </c>
      <c r="D14" s="16">
        <v>0</v>
      </c>
      <c r="E14" s="17">
        <v>0</v>
      </c>
      <c r="F14" s="16">
        <v>0</v>
      </c>
      <c r="G14" s="24">
        <f t="shared" si="0"/>
        <v>0</v>
      </c>
      <c r="H14" s="17">
        <v>0</v>
      </c>
      <c r="I14" s="15">
        <f t="shared" si="1"/>
        <v>0</v>
      </c>
    </row>
    <row r="15" spans="1:9" ht="12.75">
      <c r="A15" s="10" t="s">
        <v>20</v>
      </c>
      <c r="B15" s="16">
        <v>19744</v>
      </c>
      <c r="C15" s="17">
        <v>10.364141247119468</v>
      </c>
      <c r="D15" s="16">
        <v>887208.877</v>
      </c>
      <c r="E15" s="17">
        <v>12.90248054028257</v>
      </c>
      <c r="F15" s="16">
        <v>20011</v>
      </c>
      <c r="G15" s="25">
        <f t="shared" si="0"/>
        <v>9.690885405316402</v>
      </c>
      <c r="H15" s="26">
        <v>904836.926</v>
      </c>
      <c r="I15" s="18">
        <f t="shared" si="1"/>
        <v>11.87637847512828</v>
      </c>
    </row>
    <row r="16" spans="1:9" s="1" customFormat="1" ht="15" customHeight="1">
      <c r="A16" s="9" t="s">
        <v>5</v>
      </c>
      <c r="B16" s="14">
        <v>31877</v>
      </c>
      <c r="C16" s="15">
        <v>16.733069820422777</v>
      </c>
      <c r="D16" s="14">
        <v>1350925.778</v>
      </c>
      <c r="E16" s="15">
        <v>19.6462118604468</v>
      </c>
      <c r="F16" s="14">
        <f>SUM(F17:F20)</f>
        <v>35507</v>
      </c>
      <c r="G16" s="24">
        <f t="shared" si="0"/>
        <v>17.19525601352104</v>
      </c>
      <c r="H16" s="27">
        <f>SUM(H17:H20)</f>
        <v>1514937.549</v>
      </c>
      <c r="I16" s="15">
        <f t="shared" si="1"/>
        <v>19.88421469230268</v>
      </c>
    </row>
    <row r="17" spans="1:9" ht="12.75">
      <c r="A17" s="10" t="s">
        <v>21</v>
      </c>
      <c r="B17" s="16">
        <v>31866</v>
      </c>
      <c r="C17" s="17">
        <v>16.727295633139637</v>
      </c>
      <c r="D17" s="16">
        <v>1350687.824</v>
      </c>
      <c r="E17" s="17">
        <v>19.642751348571785</v>
      </c>
      <c r="F17" s="16">
        <v>35493</v>
      </c>
      <c r="G17" s="25">
        <f t="shared" si="0"/>
        <v>17.188476122677283</v>
      </c>
      <c r="H17" s="26">
        <v>1514629.049</v>
      </c>
      <c r="I17" s="18">
        <f t="shared" si="1"/>
        <v>19.88016549553109</v>
      </c>
    </row>
    <row r="18" spans="1:9" ht="12.75">
      <c r="A18" s="10" t="s">
        <v>22</v>
      </c>
      <c r="B18" s="16">
        <v>6</v>
      </c>
      <c r="C18" s="17">
        <v>0</v>
      </c>
      <c r="D18" s="16">
        <v>195.13</v>
      </c>
      <c r="E18" s="17">
        <v>0</v>
      </c>
      <c r="F18" s="16">
        <v>0</v>
      </c>
      <c r="G18" s="24">
        <f t="shared" si="0"/>
        <v>0</v>
      </c>
      <c r="H18" s="17">
        <v>0</v>
      </c>
      <c r="I18" s="15">
        <f t="shared" si="1"/>
        <v>0</v>
      </c>
    </row>
    <row r="19" spans="1:9" ht="12.75">
      <c r="A19" s="10" t="s">
        <v>23</v>
      </c>
      <c r="B19" s="16">
        <v>5</v>
      </c>
      <c r="C19" s="17">
        <v>0</v>
      </c>
      <c r="D19" s="16">
        <v>42.824</v>
      </c>
      <c r="E19" s="17">
        <v>0</v>
      </c>
      <c r="F19" s="16">
        <v>14</v>
      </c>
      <c r="G19" s="25">
        <f t="shared" si="0"/>
        <v>0.006779890843757415</v>
      </c>
      <c r="H19" s="26">
        <v>308.5</v>
      </c>
      <c r="I19" s="15">
        <f t="shared" si="1"/>
        <v>0.004049196771592713</v>
      </c>
    </row>
    <row r="20" spans="1:9" ht="12.75">
      <c r="A20" s="10" t="s">
        <v>24</v>
      </c>
      <c r="B20" s="16">
        <v>0</v>
      </c>
      <c r="C20" s="17">
        <v>0</v>
      </c>
      <c r="D20" s="16">
        <v>0</v>
      </c>
      <c r="E20" s="17">
        <v>0</v>
      </c>
      <c r="F20" s="16">
        <v>0</v>
      </c>
      <c r="G20" s="24">
        <f t="shared" si="0"/>
        <v>0</v>
      </c>
      <c r="H20" s="17">
        <v>0</v>
      </c>
      <c r="I20" s="15">
        <f t="shared" si="1"/>
        <v>0</v>
      </c>
    </row>
    <row r="21" spans="1:9" s="1" customFormat="1" ht="15" customHeight="1">
      <c r="A21" s="9" t="s">
        <v>6</v>
      </c>
      <c r="B21" s="14">
        <v>31403</v>
      </c>
      <c r="C21" s="15">
        <v>16.48425484113111</v>
      </c>
      <c r="D21" s="14">
        <v>1117942.148</v>
      </c>
      <c r="E21" s="15">
        <v>16.257982966204807</v>
      </c>
      <c r="F21" s="14">
        <f>SUM(F22:F28)</f>
        <v>33205</v>
      </c>
      <c r="G21" s="24">
        <f t="shared" si="0"/>
        <v>16.080448247640355</v>
      </c>
      <c r="H21" s="27">
        <f>SUM(H22:H28)</f>
        <v>1340862.4679999996</v>
      </c>
      <c r="I21" s="15">
        <f t="shared" si="1"/>
        <v>17.59940348970968</v>
      </c>
    </row>
    <row r="22" spans="1:9" ht="12.75">
      <c r="A22" s="10" t="s">
        <v>25</v>
      </c>
      <c r="B22" s="16">
        <v>513</v>
      </c>
      <c r="C22" s="17">
        <v>0.2692870978409789</v>
      </c>
      <c r="D22" s="16">
        <v>15316.45</v>
      </c>
      <c r="E22" s="17">
        <v>0.22274371142390062</v>
      </c>
      <c r="F22" s="16">
        <v>354</v>
      </c>
      <c r="G22" s="25">
        <f t="shared" si="0"/>
        <v>0.17143438276358036</v>
      </c>
      <c r="H22" s="26">
        <v>9218.691</v>
      </c>
      <c r="I22" s="18">
        <f t="shared" si="1"/>
        <v>0.12099933171964604</v>
      </c>
    </row>
    <row r="23" spans="1:9" ht="12.75">
      <c r="A23" s="10" t="s">
        <v>26</v>
      </c>
      <c r="B23" s="16">
        <v>12099</v>
      </c>
      <c r="C23" s="17">
        <v>6.351081085337238</v>
      </c>
      <c r="D23" s="16">
        <v>574066.534</v>
      </c>
      <c r="E23" s="17">
        <v>8.348521386314378</v>
      </c>
      <c r="F23" s="16">
        <v>16595</v>
      </c>
      <c r="G23" s="25">
        <f t="shared" si="0"/>
        <v>8.036592039439594</v>
      </c>
      <c r="H23" s="26">
        <v>827945.3389999999</v>
      </c>
      <c r="I23" s="18">
        <f t="shared" si="1"/>
        <v>10.867142929445816</v>
      </c>
    </row>
    <row r="24" spans="1:13" ht="12.75">
      <c r="A24" s="10" t="s">
        <v>27</v>
      </c>
      <c r="B24" s="16">
        <v>4905</v>
      </c>
      <c r="C24" s="17">
        <v>2.5747626021637453</v>
      </c>
      <c r="D24" s="16">
        <v>188269.932</v>
      </c>
      <c r="E24" s="17">
        <v>2.7379675710236637</v>
      </c>
      <c r="F24" s="16">
        <v>4998</v>
      </c>
      <c r="G24" s="25">
        <f t="shared" si="0"/>
        <v>2.420421031221397</v>
      </c>
      <c r="H24" s="26">
        <v>178237.62100000004</v>
      </c>
      <c r="I24" s="18">
        <f t="shared" si="1"/>
        <v>2.3394463517976196</v>
      </c>
      <c r="M24" s="16"/>
    </row>
    <row r="25" spans="1:9" ht="12.75">
      <c r="A25" s="10" t="s">
        <v>28</v>
      </c>
      <c r="B25" s="16">
        <v>13886</v>
      </c>
      <c r="C25" s="17">
        <v>7.289124055789148</v>
      </c>
      <c r="D25" s="16">
        <v>340289.23199999996</v>
      </c>
      <c r="E25" s="17">
        <v>4.9487502974428645</v>
      </c>
      <c r="F25" s="16">
        <v>8514</v>
      </c>
      <c r="G25" s="25">
        <f t="shared" si="0"/>
        <v>4.123142188839331</v>
      </c>
      <c r="H25" s="26">
        <v>196772.199</v>
      </c>
      <c r="I25" s="18">
        <f t="shared" si="1"/>
        <v>2.582720755040515</v>
      </c>
    </row>
    <row r="26" spans="1:9" s="1" customFormat="1" ht="15" customHeight="1">
      <c r="A26" s="9" t="s">
        <v>7</v>
      </c>
      <c r="B26" s="14">
        <v>1842</v>
      </c>
      <c r="C26" s="15">
        <v>0.9669139068676084</v>
      </c>
      <c r="D26" s="14">
        <v>79899.72600000001</v>
      </c>
      <c r="E26" s="15">
        <v>1.1619638696298902</v>
      </c>
      <c r="F26" s="14">
        <f>SUM(F27)</f>
        <v>1372</v>
      </c>
      <c r="G26" s="24">
        <f t="shared" si="0"/>
        <v>0.6644293026882268</v>
      </c>
      <c r="H26" s="27">
        <f>SUM(H27)</f>
        <v>64344.309</v>
      </c>
      <c r="I26" s="18">
        <f t="shared" si="1"/>
        <v>0.8445470608530437</v>
      </c>
    </row>
    <row r="27" spans="1:9" ht="12.75">
      <c r="A27" s="10" t="s">
        <v>29</v>
      </c>
      <c r="B27" s="16">
        <v>1842</v>
      </c>
      <c r="C27" s="17">
        <v>0.9669139068676084</v>
      </c>
      <c r="D27" s="16">
        <v>79899.72600000001</v>
      </c>
      <c r="E27" s="17">
        <v>1.1619638696298902</v>
      </c>
      <c r="F27" s="16">
        <v>1372</v>
      </c>
      <c r="G27" s="25">
        <f t="shared" si="0"/>
        <v>0.6644293026882268</v>
      </c>
      <c r="H27" s="26">
        <v>64344.309</v>
      </c>
      <c r="I27" s="18">
        <f t="shared" si="1"/>
        <v>0.8445470608530437</v>
      </c>
    </row>
    <row r="28" spans="1:9" ht="12.75">
      <c r="A28" s="10" t="s">
        <v>30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24">
        <f t="shared" si="0"/>
        <v>0</v>
      </c>
      <c r="H28" s="17">
        <v>0</v>
      </c>
      <c r="I28" s="15">
        <f t="shared" si="1"/>
        <v>0</v>
      </c>
    </row>
    <row r="29" spans="1:9" s="1" customFormat="1" ht="15" customHeight="1">
      <c r="A29" s="9" t="s">
        <v>8</v>
      </c>
      <c r="B29" s="14">
        <v>93824</v>
      </c>
      <c r="C29" s="15">
        <v>49.250667968483434</v>
      </c>
      <c r="D29" s="14">
        <v>3037559.5020000003</v>
      </c>
      <c r="E29" s="15">
        <v>44.17454939926781</v>
      </c>
      <c r="F29" s="14">
        <f>SUM(F30:F36)</f>
        <v>105566</v>
      </c>
      <c r="G29" s="24">
        <f t="shared" si="0"/>
        <v>51.12328262943539</v>
      </c>
      <c r="H29" s="27">
        <f>SUM(H30:H36)</f>
        <v>3432093.403000001</v>
      </c>
      <c r="I29" s="15">
        <f t="shared" si="1"/>
        <v>45.04771969929417</v>
      </c>
    </row>
    <row r="30" spans="1:9" ht="12.75">
      <c r="A30" s="10" t="s">
        <v>31</v>
      </c>
      <c r="B30" s="16">
        <v>66238</v>
      </c>
      <c r="C30" s="17">
        <v>34.77005611460187</v>
      </c>
      <c r="D30" s="16">
        <v>1861867.0809999998</v>
      </c>
      <c r="E30" s="17">
        <v>27.076717111336123</v>
      </c>
      <c r="F30" s="16">
        <v>69870</v>
      </c>
      <c r="G30" s="25">
        <f t="shared" si="0"/>
        <v>33.836498089523616</v>
      </c>
      <c r="H30" s="26">
        <v>1844226.8280000004</v>
      </c>
      <c r="I30" s="18">
        <f t="shared" si="1"/>
        <v>24.206279799099743</v>
      </c>
    </row>
    <row r="31" spans="1:9" ht="12.75">
      <c r="A31" s="10" t="s">
        <v>32</v>
      </c>
      <c r="B31" s="16">
        <v>5742</v>
      </c>
      <c r="C31" s="17">
        <v>3.014125761799027</v>
      </c>
      <c r="D31" s="16">
        <v>288423.43799999997</v>
      </c>
      <c r="E31" s="17">
        <v>4.194477639515768</v>
      </c>
      <c r="F31" s="16">
        <v>9125</v>
      </c>
      <c r="G31" s="25">
        <f t="shared" si="0"/>
        <v>4.419035996377601</v>
      </c>
      <c r="H31" s="26">
        <v>464941.1530000001</v>
      </c>
      <c r="I31" s="18">
        <f t="shared" si="1"/>
        <v>6.102554994191877</v>
      </c>
    </row>
    <row r="32" spans="1:9" ht="12.75">
      <c r="A32" s="10" t="s">
        <v>33</v>
      </c>
      <c r="B32" s="16">
        <v>367</v>
      </c>
      <c r="C32" s="17">
        <v>0.19264788481021297</v>
      </c>
      <c r="D32" s="16">
        <v>9745.494999999999</v>
      </c>
      <c r="E32" s="17">
        <v>0.14172655713060572</v>
      </c>
      <c r="F32" s="16">
        <v>1002</v>
      </c>
      <c r="G32" s="25">
        <f t="shared" si="0"/>
        <v>0.4852464732460665</v>
      </c>
      <c r="H32" s="26">
        <v>28246.693</v>
      </c>
      <c r="I32" s="18">
        <f t="shared" si="1"/>
        <v>0.37075013972048776</v>
      </c>
    </row>
    <row r="33" spans="1:9" ht="12.75">
      <c r="A33" s="10" t="s">
        <v>34</v>
      </c>
      <c r="B33" s="16">
        <v>756</v>
      </c>
      <c r="C33" s="17">
        <v>0.3968441441867057</v>
      </c>
      <c r="D33" s="16">
        <v>28405.006999999998</v>
      </c>
      <c r="E33" s="17">
        <v>0.41308767254826523</v>
      </c>
      <c r="F33" s="16">
        <v>704</v>
      </c>
      <c r="G33" s="25">
        <f t="shared" si="0"/>
        <v>0.3409316538575157</v>
      </c>
      <c r="H33" s="26">
        <v>28674.378999999997</v>
      </c>
      <c r="I33" s="18">
        <f t="shared" si="1"/>
        <v>0.37636370461661545</v>
      </c>
    </row>
    <row r="34" spans="1:9" ht="12.75">
      <c r="A34" s="10" t="s">
        <v>35</v>
      </c>
      <c r="B34" s="16">
        <v>2160</v>
      </c>
      <c r="C34" s="17">
        <v>1.1338404119620162</v>
      </c>
      <c r="D34" s="16">
        <v>80802.122</v>
      </c>
      <c r="E34" s="17">
        <v>1.1750872131079209</v>
      </c>
      <c r="F34" s="16">
        <v>3397</v>
      </c>
      <c r="G34" s="25">
        <f t="shared" si="0"/>
        <v>1.6450920854459958</v>
      </c>
      <c r="H34" s="26">
        <v>115721.13799999998</v>
      </c>
      <c r="I34" s="18">
        <f t="shared" si="1"/>
        <v>1.518890302737876</v>
      </c>
    </row>
    <row r="35" spans="1:9" ht="12.75">
      <c r="A35" s="10" t="s">
        <v>36</v>
      </c>
      <c r="B35" s="16">
        <v>508</v>
      </c>
      <c r="C35" s="17">
        <v>0.26666246725773346</v>
      </c>
      <c r="D35" s="16">
        <v>22641.199</v>
      </c>
      <c r="E35" s="17">
        <v>0.32926590014965</v>
      </c>
      <c r="F35" s="16">
        <v>365</v>
      </c>
      <c r="G35" s="25">
        <f t="shared" si="0"/>
        <v>0.17676143985510406</v>
      </c>
      <c r="H35" s="26">
        <v>14673.844000000001</v>
      </c>
      <c r="I35" s="18">
        <f t="shared" si="1"/>
        <v>0.19260058914636985</v>
      </c>
    </row>
    <row r="36" spans="1:9" ht="12.75">
      <c r="A36" s="10" t="s">
        <v>37</v>
      </c>
      <c r="B36" s="16">
        <v>18053</v>
      </c>
      <c r="C36" s="17">
        <v>9.476491183865871</v>
      </c>
      <c r="D36" s="16">
        <v>745675.16</v>
      </c>
      <c r="E36" s="17">
        <v>10.844187305479464</v>
      </c>
      <c r="F36" s="16">
        <v>21103</v>
      </c>
      <c r="G36" s="25">
        <f t="shared" si="0"/>
        <v>10.219716891129481</v>
      </c>
      <c r="H36" s="26">
        <v>935609.368</v>
      </c>
      <c r="I36" s="18">
        <f t="shared" si="1"/>
        <v>12.280280169781195</v>
      </c>
    </row>
    <row r="37" spans="1:9" s="7" customFormat="1" ht="15" customHeight="1" thickBot="1">
      <c r="A37" s="28" t="s">
        <v>12</v>
      </c>
      <c r="B37" s="29">
        <v>190503</v>
      </c>
      <c r="C37" s="30">
        <v>100</v>
      </c>
      <c r="D37" s="29">
        <v>6876265.957</v>
      </c>
      <c r="E37" s="30">
        <v>100</v>
      </c>
      <c r="F37" s="29">
        <f>SUM(F6,F13,F16,F21,F29,F26)</f>
        <v>206493</v>
      </c>
      <c r="G37" s="31">
        <f>F37/(F29+F21+F16+F13+F6+F26)*100</f>
        <v>100</v>
      </c>
      <c r="H37" s="32">
        <f>SUM(H6,H13,H16,H21,H29,H26)</f>
        <v>7618794.971000001</v>
      </c>
      <c r="I37" s="30">
        <f>H37/(H29+H26+H21+H16+H13+H6)*100</f>
        <v>100.00000000000003</v>
      </c>
    </row>
    <row r="38" spans="1:9" s="7" customFormat="1" ht="25.5" customHeight="1" thickTop="1">
      <c r="A38" s="33" t="s">
        <v>40</v>
      </c>
      <c r="B38" s="33"/>
      <c r="C38" s="33"/>
      <c r="D38" s="33"/>
      <c r="E38" s="33"/>
      <c r="F38" s="33"/>
      <c r="G38" s="33"/>
      <c r="H38" s="33"/>
      <c r="I38" s="33"/>
    </row>
    <row r="39" spans="1:9" ht="12.75">
      <c r="A39" s="13" t="s">
        <v>10</v>
      </c>
      <c r="B39" s="11"/>
      <c r="C39" s="12"/>
      <c r="D39" s="11"/>
      <c r="E39" s="12"/>
      <c r="F39" s="11"/>
      <c r="G39" s="11"/>
      <c r="H39" s="11"/>
      <c r="I39" s="11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8"/>
      <c r="C46" s="8"/>
      <c r="D46" s="8"/>
    </row>
    <row r="47" spans="1:4" ht="12.75">
      <c r="A47" s="4"/>
      <c r="B47" s="4"/>
      <c r="C47" s="4"/>
      <c r="D47" s="4"/>
    </row>
  </sheetData>
  <mergeCells count="5">
    <mergeCell ref="A38:I38"/>
    <mergeCell ref="B3:E3"/>
    <mergeCell ref="F3:I3"/>
    <mergeCell ref="A1:I2"/>
    <mergeCell ref="A3:A5"/>
  </mergeCells>
  <printOptions/>
  <pageMargins left="0.9448818897637796" right="0.9448818897637796" top="0.7874015748031497" bottom="0.984251968503937" header="0" footer="0"/>
  <pageSetup horizontalDpi="300" verticalDpi="300" orientation="portrait" paperSize="13" r:id="rId1"/>
  <ignoredErrors>
    <ignoredError sqref="G6 G13 G16 G21 G26 G29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2008-05-05T12:43:23Z</cp:lastPrinted>
  <dcterms:created xsi:type="dcterms:W3CDTF">1998-03-09T11:06:17Z</dcterms:created>
  <dcterms:modified xsi:type="dcterms:W3CDTF">2008-08-07T09:41:11Z</dcterms:modified>
  <cp:category/>
  <cp:version/>
  <cp:contentType/>
  <cp:contentStatus/>
</cp:coreProperties>
</file>