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3108" windowWidth="5712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1'!$A$1:$F$35</definedName>
    <definedName name="Area_stampa_MI" localSheetId="0">'Foglio 1'!$A$1:$F$35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<sst xmlns="http://schemas.openxmlformats.org/spreadsheetml/2006/main" count="46" uniqueCount="25">
  <si>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MERCI PER GRUPPO  </t>
  </si>
  <si>
    <t>Variaz. %</t>
  </si>
  <si>
    <t xml:space="preserve">   MERCEOLOGICO</t>
  </si>
  <si>
    <t xml:space="preserve">  Tonnellate</t>
  </si>
  <si>
    <t>Merci sbarcate</t>
  </si>
  <si>
    <t xml:space="preserve">   Minerali</t>
  </si>
  <si>
    <t xml:space="preserve">   Carboni</t>
  </si>
  <si>
    <t xml:space="preserve">   Cereali e semi oleosi</t>
  </si>
  <si>
    <t xml:space="preserve">   Legname</t>
  </si>
  <si>
    <t xml:space="preserve">   Altre</t>
  </si>
  <si>
    <t xml:space="preserve"> </t>
  </si>
  <si>
    <t>Merci imbarcate</t>
  </si>
  <si>
    <t>Totale merci sbarcate</t>
  </si>
  <si>
    <t>e imbarcate</t>
  </si>
  <si>
    <t>-</t>
  </si>
  <si>
    <t xml:space="preserve"> di cui</t>
  </si>
  <si>
    <t xml:space="preserve">  CONTAINERS: n. TEU</t>
  </si>
  <si>
    <t xml:space="preserve"> Comp. %</t>
  </si>
  <si>
    <t xml:space="preserve">   Olii minerali </t>
  </si>
  <si>
    <t xml:space="preserve">   Cellulosa e carta</t>
  </si>
  <si>
    <t xml:space="preserve">   Rottami e semilav. met.</t>
  </si>
  <si>
    <t>Fonte: Azienda speciale per il porto di Monfalcone.</t>
  </si>
  <si>
    <t>Tav. 9.6 - MOVIMENTO DELLE MERCI NEL PORTO DI MONFALCONE</t>
  </si>
  <si>
    <t>2003/2002</t>
  </si>
  <si>
    <t>Bunkeraggi e provv.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</si>
</sst>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_-* #,##0.0_-;\-* #,##0.0_-;_-* &quot;-&quot;_-;_-@_-"/>
    <numFmt numFmtId="174" formatCode="#,##0.0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2">
    <xf numFmtId="170" fontId="0" fillId="0" borderId="0" xfId="0" applyAlignment="1">
      <alignment/>
    </xf>
    <xf numFmtId="17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70" fontId="6" fillId="0" borderId="0" xfId="0" applyFont="1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7" fillId="0" borderId="0" xfId="0" applyFont="1" applyAlignment="1">
      <alignment vertical="top"/>
    </xf>
    <xf numFmtId="174" fontId="7" fillId="0" borderId="0" xfId="0" applyNumberFormat="1" applyFont="1" applyAlignment="1">
      <alignment vertical="top"/>
    </xf>
    <xf numFmtId="170" fontId="8" fillId="0" borderId="1" xfId="0" applyFont="1" applyBorder="1" applyAlignment="1">
      <alignment horizontal="center" vertical="top"/>
    </xf>
    <xf numFmtId="170" fontId="8" fillId="0" borderId="1" xfId="0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174" fontId="8" fillId="0" borderId="1" xfId="0" applyNumberFormat="1" applyFont="1" applyBorder="1" applyAlignment="1" quotePrefix="1">
      <alignment horizontal="center" vertical="top"/>
    </xf>
    <xf numFmtId="17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170" fontId="8" fillId="0" borderId="0" xfId="0" applyFont="1" applyBorder="1" applyAlignment="1">
      <alignment vertical="top"/>
    </xf>
    <xf numFmtId="41" fontId="8" fillId="0" borderId="0" xfId="16" applyFont="1" applyBorder="1" applyAlignment="1">
      <alignment vertical="top"/>
    </xf>
    <xf numFmtId="174" fontId="8" fillId="0" borderId="0" xfId="16" applyNumberFormat="1" applyFont="1" applyBorder="1" applyAlignment="1">
      <alignment horizontal="right" vertical="top"/>
    </xf>
    <xf numFmtId="174" fontId="8" fillId="0" borderId="0" xfId="16" applyNumberFormat="1" applyFont="1" applyBorder="1" applyAlignment="1">
      <alignment vertical="top"/>
    </xf>
    <xf numFmtId="170" fontId="5" fillId="0" borderId="0" xfId="0" applyFont="1" applyBorder="1" applyAlignment="1">
      <alignment vertical="top"/>
    </xf>
    <xf numFmtId="170" fontId="8" fillId="0" borderId="2" xfId="0" applyFont="1" applyBorder="1" applyAlignment="1">
      <alignment horizontal="center"/>
    </xf>
    <xf numFmtId="174" fontId="8" fillId="0" borderId="2" xfId="0" applyNumberFormat="1" applyFont="1" applyBorder="1" applyAlignment="1">
      <alignment horizontal="center"/>
    </xf>
    <xf numFmtId="170" fontId="7" fillId="0" borderId="0" xfId="0" applyFont="1" applyBorder="1" applyAlignment="1">
      <alignment/>
    </xf>
    <xf numFmtId="41" fontId="7" fillId="0" borderId="0" xfId="16" applyFont="1" applyBorder="1" applyAlignment="1">
      <alignment/>
    </xf>
    <xf numFmtId="174" fontId="7" fillId="0" borderId="0" xfId="16" applyNumberFormat="1" applyFont="1" applyBorder="1" applyAlignment="1">
      <alignment/>
    </xf>
    <xf numFmtId="170" fontId="8" fillId="0" borderId="0" xfId="0" applyFont="1" applyBorder="1" applyAlignment="1">
      <alignment vertical="center"/>
    </xf>
    <xf numFmtId="41" fontId="8" fillId="0" borderId="0" xfId="16" applyFont="1" applyBorder="1" applyAlignment="1">
      <alignment vertical="center"/>
    </xf>
    <xf numFmtId="174" fontId="8" fillId="0" borderId="0" xfId="16" applyNumberFormat="1" applyFont="1" applyBorder="1" applyAlignment="1">
      <alignment vertical="center"/>
    </xf>
    <xf numFmtId="41" fontId="8" fillId="0" borderId="0" xfId="16" applyFont="1" applyBorder="1" applyAlignment="1">
      <alignment/>
    </xf>
    <xf numFmtId="174" fontId="8" fillId="0" borderId="0" xfId="16" applyNumberFormat="1" applyFont="1" applyBorder="1" applyAlignment="1">
      <alignment/>
    </xf>
    <xf numFmtId="170" fontId="7" fillId="0" borderId="0" xfId="0" applyFont="1" applyBorder="1" applyAlignment="1">
      <alignment vertical="center"/>
    </xf>
    <xf numFmtId="41" fontId="7" fillId="0" borderId="0" xfId="16" applyFont="1" applyBorder="1" applyAlignment="1">
      <alignment vertical="center"/>
    </xf>
    <xf numFmtId="174" fontId="7" fillId="0" borderId="0" xfId="16" applyNumberFormat="1" applyFont="1" applyBorder="1" applyAlignment="1">
      <alignment vertical="center"/>
    </xf>
    <xf numFmtId="170" fontId="8" fillId="0" borderId="0" xfId="0" applyFont="1" applyBorder="1" applyAlignment="1">
      <alignment/>
    </xf>
    <xf numFmtId="174" fontId="8" fillId="0" borderId="0" xfId="16" applyNumberFormat="1" applyFont="1" applyBorder="1" applyAlignment="1">
      <alignment horizontal="right"/>
    </xf>
    <xf numFmtId="170" fontId="8" fillId="0" borderId="3" xfId="0" applyFont="1" applyBorder="1" applyAlignment="1">
      <alignment vertical="top"/>
    </xf>
    <xf numFmtId="41" fontId="8" fillId="0" borderId="3" xfId="16" applyFont="1" applyBorder="1" applyAlignment="1">
      <alignment vertical="top"/>
    </xf>
    <xf numFmtId="174" fontId="8" fillId="0" borderId="3" xfId="16" applyNumberFormat="1" applyFont="1" applyBorder="1" applyAlignment="1">
      <alignment horizontal="right" vertical="top"/>
    </xf>
    <xf numFmtId="174" fontId="8" fillId="0" borderId="3" xfId="16" applyNumberFormat="1" applyFont="1" applyBorder="1" applyAlignment="1">
      <alignment vertical="top"/>
    </xf>
    <xf numFmtId="170" fontId="9" fillId="0" borderId="0" xfId="0" applyFont="1" applyAlignment="1">
      <alignment vertical="top"/>
    </xf>
    <xf numFmtId="170" fontId="8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5"/>
  <sheetViews>
    <sheetView tabSelected="1" workbookViewId="0" topLeftCell="A1">
      <selection activeCell="G19" sqref="G19"/>
    </sheetView>
  </sheetViews>
  <sheetFormatPr defaultColWidth="7.625" defaultRowHeight="12.75"/>
  <cols>
    <col min="1" max="1" width="18.875" style="1" customWidth="1"/>
    <col min="2" max="2" width="8.625" style="1" customWidth="1"/>
    <col min="3" max="3" width="6.625" style="2" customWidth="1"/>
    <col min="4" max="4" width="8.625" style="1" customWidth="1"/>
    <col min="5" max="6" width="6.625" style="2" customWidth="1"/>
    <col min="7" max="16384" width="7.625" style="1" customWidth="1"/>
  </cols>
  <sheetData>
    <row r="1" spans="1:6" s="5" customFormat="1" ht="18" customHeight="1" thickBot="1">
      <c r="A1" s="40" t="s">
        <v>22</v>
      </c>
      <c r="B1" s="7"/>
      <c r="C1" s="8"/>
      <c r="D1" s="7"/>
      <c r="E1" s="8"/>
      <c r="F1" s="8"/>
    </row>
    <row r="2" spans="1:6" ht="22.5" customHeight="1">
      <c r="A2" s="21" t="s">
        <v>0</v>
      </c>
      <c r="B2" s="41">
        <v>2002</v>
      </c>
      <c r="C2" s="41"/>
      <c r="D2" s="41">
        <v>2003</v>
      </c>
      <c r="E2" s="41"/>
      <c r="F2" s="22" t="s">
        <v>1</v>
      </c>
    </row>
    <row r="3" spans="1:6" ht="22.5" customHeight="1">
      <c r="A3" s="9" t="s">
        <v>2</v>
      </c>
      <c r="B3" s="10" t="s">
        <v>3</v>
      </c>
      <c r="C3" s="11" t="s">
        <v>17</v>
      </c>
      <c r="D3" s="10" t="s">
        <v>3</v>
      </c>
      <c r="E3" s="11" t="s">
        <v>17</v>
      </c>
      <c r="F3" s="12" t="s">
        <v>23</v>
      </c>
    </row>
    <row r="4" spans="1:6" s="3" customFormat="1" ht="22.5" customHeight="1">
      <c r="A4" s="23" t="s">
        <v>4</v>
      </c>
      <c r="B4" s="24">
        <f>SUM(B5:B12)</f>
        <v>2915299</v>
      </c>
      <c r="C4" s="25">
        <f>SUM(C5:C12)</f>
        <v>100</v>
      </c>
      <c r="D4" s="24">
        <f>SUM(D5:D12)</f>
        <v>3611707</v>
      </c>
      <c r="E4" s="25">
        <f>SUM(E5:E12)</f>
        <v>99.99999999999999</v>
      </c>
      <c r="F4" s="25">
        <f>SUM(D4-B4)*100/B4</f>
        <v>23.88804716085726</v>
      </c>
    </row>
    <row r="5" spans="1:6" s="6" customFormat="1" ht="12" customHeight="1">
      <c r="A5" s="26" t="s">
        <v>5</v>
      </c>
      <c r="B5" s="27">
        <v>123625</v>
      </c>
      <c r="C5" s="28">
        <f aca="true" t="shared" si="0" ref="C5:C12">SUM(B5*100)/B$4</f>
        <v>4.240559887682189</v>
      </c>
      <c r="D5" s="27">
        <v>236042</v>
      </c>
      <c r="E5" s="28">
        <f aca="true" t="shared" si="1" ref="E5:E12">SUM(D5*100)/D$4</f>
        <v>6.535469239337521</v>
      </c>
      <c r="F5" s="28">
        <f>SUM(D5-B5)*100/B5</f>
        <v>90.93387259858443</v>
      </c>
    </row>
    <row r="6" spans="1:6" s="6" customFormat="1" ht="12" customHeight="1">
      <c r="A6" s="26" t="s">
        <v>6</v>
      </c>
      <c r="B6" s="27">
        <v>919131</v>
      </c>
      <c r="C6" s="28">
        <f t="shared" si="0"/>
        <v>31.527846714865266</v>
      </c>
      <c r="D6" s="27">
        <v>879995</v>
      </c>
      <c r="E6" s="28">
        <f t="shared" si="1"/>
        <v>24.365071696015207</v>
      </c>
      <c r="F6" s="28">
        <f aca="true" t="shared" si="2" ref="F6:F12">SUM(D6-B6)*100/B6</f>
        <v>-4.2579349407211815</v>
      </c>
    </row>
    <row r="7" spans="1:6" s="6" customFormat="1" ht="12" customHeight="1">
      <c r="A7" s="26" t="s">
        <v>18</v>
      </c>
      <c r="B7" s="27">
        <v>378509</v>
      </c>
      <c r="C7" s="28">
        <f t="shared" si="0"/>
        <v>12.98353959576702</v>
      </c>
      <c r="D7" s="27">
        <v>630220</v>
      </c>
      <c r="E7" s="28">
        <f t="shared" si="1"/>
        <v>17.449366739882276</v>
      </c>
      <c r="F7" s="28">
        <f t="shared" si="2"/>
        <v>66.50066444919408</v>
      </c>
    </row>
    <row r="8" spans="1:6" s="6" customFormat="1" ht="12" customHeight="1">
      <c r="A8" s="26" t="s">
        <v>19</v>
      </c>
      <c r="B8" s="27">
        <v>687784</v>
      </c>
      <c r="C8" s="28">
        <f t="shared" si="0"/>
        <v>23.592228447236458</v>
      </c>
      <c r="D8" s="27">
        <v>751026</v>
      </c>
      <c r="E8" s="28">
        <f t="shared" si="1"/>
        <v>20.794211712079633</v>
      </c>
      <c r="F8" s="28">
        <f t="shared" si="2"/>
        <v>9.195037977039304</v>
      </c>
    </row>
    <row r="9" spans="1:6" s="6" customFormat="1" ht="12" customHeight="1">
      <c r="A9" s="26" t="s">
        <v>7</v>
      </c>
      <c r="B9" s="27">
        <v>49229</v>
      </c>
      <c r="C9" s="28">
        <f t="shared" si="0"/>
        <v>1.688643257518354</v>
      </c>
      <c r="D9" s="27">
        <v>37317</v>
      </c>
      <c r="E9" s="28">
        <f t="shared" si="1"/>
        <v>1.0332233484056155</v>
      </c>
      <c r="F9" s="28">
        <f t="shared" si="2"/>
        <v>-24.19711958398505</v>
      </c>
    </row>
    <row r="10" spans="1:6" s="6" customFormat="1" ht="12" customHeight="1">
      <c r="A10" s="26" t="s">
        <v>8</v>
      </c>
      <c r="B10" s="27">
        <v>69878</v>
      </c>
      <c r="C10" s="28">
        <f t="shared" si="0"/>
        <v>2.3969411027822534</v>
      </c>
      <c r="D10" s="27">
        <v>134410</v>
      </c>
      <c r="E10" s="28">
        <f t="shared" si="1"/>
        <v>3.7215089706889293</v>
      </c>
      <c r="F10" s="28">
        <f t="shared" si="2"/>
        <v>92.34952345516471</v>
      </c>
    </row>
    <row r="11" spans="1:6" s="6" customFormat="1" ht="12" customHeight="1">
      <c r="A11" s="26" t="s">
        <v>20</v>
      </c>
      <c r="B11" s="27">
        <v>617658</v>
      </c>
      <c r="C11" s="28">
        <f t="shared" si="0"/>
        <v>21.186780498329675</v>
      </c>
      <c r="D11" s="27">
        <v>824534</v>
      </c>
      <c r="E11" s="28">
        <f t="shared" si="1"/>
        <v>22.82948201501395</v>
      </c>
      <c r="F11" s="28">
        <f t="shared" si="2"/>
        <v>33.49361620832241</v>
      </c>
    </row>
    <row r="12" spans="1:6" s="6" customFormat="1" ht="12" customHeight="1">
      <c r="A12" s="26" t="s">
        <v>9</v>
      </c>
      <c r="B12" s="27">
        <v>69485</v>
      </c>
      <c r="C12" s="28">
        <f t="shared" si="0"/>
        <v>2.3834604958187824</v>
      </c>
      <c r="D12" s="27">
        <v>118163</v>
      </c>
      <c r="E12" s="28">
        <f t="shared" si="1"/>
        <v>3.2716662785768613</v>
      </c>
      <c r="F12" s="28">
        <f t="shared" si="2"/>
        <v>70.05540764193711</v>
      </c>
    </row>
    <row r="13" spans="1:6" s="3" customFormat="1" ht="22.5" customHeight="1">
      <c r="A13" s="23" t="s">
        <v>11</v>
      </c>
      <c r="B13" s="24">
        <f>SUM(B14:B21)</f>
        <v>355493</v>
      </c>
      <c r="C13" s="25">
        <f>SUM(C14:C21)</f>
        <v>100</v>
      </c>
      <c r="D13" s="24">
        <f>SUM(D14:D21)</f>
        <v>179999</v>
      </c>
      <c r="E13" s="25">
        <f>SUM(E14:E21)</f>
        <v>100</v>
      </c>
      <c r="F13" s="25">
        <f>SUM(D13-B13)*100/B13</f>
        <v>-49.36637289623143</v>
      </c>
    </row>
    <row r="14" spans="1:6" s="6" customFormat="1" ht="12" customHeight="1">
      <c r="A14" s="26" t="s">
        <v>5</v>
      </c>
      <c r="B14" s="27">
        <v>22400</v>
      </c>
      <c r="C14" s="28">
        <f>SUM(B14*100)/B$13</f>
        <v>6.3011086012945405</v>
      </c>
      <c r="D14" s="27">
        <v>0</v>
      </c>
      <c r="E14" s="27">
        <v>0</v>
      </c>
      <c r="F14" s="28">
        <f>SUM(D14-B14)*100/B14</f>
        <v>-100</v>
      </c>
    </row>
    <row r="15" spans="1:6" s="6" customFormat="1" ht="12" customHeight="1">
      <c r="A15" s="26" t="s">
        <v>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</row>
    <row r="16" spans="1:6" s="6" customFormat="1" ht="12" customHeight="1">
      <c r="A16" s="26" t="s">
        <v>18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</row>
    <row r="17" spans="1:6" s="6" customFormat="1" ht="12" customHeight="1">
      <c r="A17" s="26" t="s">
        <v>19</v>
      </c>
      <c r="B17" s="27">
        <v>59031</v>
      </c>
      <c r="C17" s="28">
        <f>SUM(B17*100)/B$13</f>
        <v>16.605390260849017</v>
      </c>
      <c r="D17" s="27">
        <v>40835</v>
      </c>
      <c r="E17" s="28">
        <f>SUM(D17*100)/D$13</f>
        <v>22.686237145761922</v>
      </c>
      <c r="F17" s="28">
        <f>SUM(D17-B17)*100/B17</f>
        <v>-30.82448205180329</v>
      </c>
    </row>
    <row r="18" spans="1:6" s="6" customFormat="1" ht="12" customHeight="1">
      <c r="A18" s="26" t="s">
        <v>7</v>
      </c>
      <c r="B18" s="27">
        <v>82822</v>
      </c>
      <c r="C18" s="28">
        <f>SUM(B18*100)/B$13</f>
        <v>23.297786454304305</v>
      </c>
      <c r="D18" s="27">
        <v>5220</v>
      </c>
      <c r="E18" s="28">
        <f>SUM(D18*100)/D$13</f>
        <v>2.900016111200618</v>
      </c>
      <c r="F18" s="28">
        <f>SUM(D18-B18)*100/B18</f>
        <v>-93.69732679722779</v>
      </c>
    </row>
    <row r="19" spans="1:6" s="6" customFormat="1" ht="12" customHeight="1">
      <c r="A19" s="26" t="s">
        <v>8</v>
      </c>
      <c r="B19" s="27">
        <v>26417</v>
      </c>
      <c r="C19" s="28">
        <f>SUM(B19*100)/B$13</f>
        <v>7.431088657160619</v>
      </c>
      <c r="D19" s="27">
        <v>57267</v>
      </c>
      <c r="E19" s="28">
        <f>SUM(D19*100)/D$13</f>
        <v>31.81517675098195</v>
      </c>
      <c r="F19" s="28">
        <f>SUM(D19-B19)*100/B19</f>
        <v>116.78086080932732</v>
      </c>
    </row>
    <row r="20" spans="1:6" s="6" customFormat="1" ht="12" customHeight="1">
      <c r="A20" s="26" t="s">
        <v>20</v>
      </c>
      <c r="B20" s="27">
        <v>128547</v>
      </c>
      <c r="C20" s="28">
        <f>SUM(B20*100)/B$13</f>
        <v>36.160205686187915</v>
      </c>
      <c r="D20" s="27">
        <v>54779</v>
      </c>
      <c r="E20" s="28">
        <f>SUM(D20*100)/D$13</f>
        <v>30.43294684970472</v>
      </c>
      <c r="F20" s="28">
        <f>SUM(D20-B20)*100/B20</f>
        <v>-57.38601445385734</v>
      </c>
    </row>
    <row r="21" spans="1:6" s="6" customFormat="1" ht="12" customHeight="1">
      <c r="A21" s="26" t="s">
        <v>9</v>
      </c>
      <c r="B21" s="27">
        <v>36276</v>
      </c>
      <c r="C21" s="28">
        <f>SUM(B21*100)/B$13</f>
        <v>10.204420340203605</v>
      </c>
      <c r="D21" s="27">
        <v>21898</v>
      </c>
      <c r="E21" s="28">
        <f>SUM(D21*100)/D$13</f>
        <v>12.16562314235079</v>
      </c>
      <c r="F21" s="28">
        <f>SUM(D21-B21)*100/B21</f>
        <v>-39.63502039916198</v>
      </c>
    </row>
    <row r="22" spans="1:6" s="3" customFormat="1" ht="21.75" customHeight="1">
      <c r="A22" s="23" t="s">
        <v>12</v>
      </c>
      <c r="B22" s="29"/>
      <c r="C22" s="30"/>
      <c r="D22" s="29"/>
      <c r="E22" s="30"/>
      <c r="F22" s="30"/>
    </row>
    <row r="23" spans="1:6" s="15" customFormat="1" ht="9.75" customHeight="1">
      <c r="A23" s="31" t="s">
        <v>13</v>
      </c>
      <c r="B23" s="32">
        <f>SUM(B24:B31)</f>
        <v>3270792</v>
      </c>
      <c r="C23" s="33">
        <f>SUM(C24:C31)</f>
        <v>100</v>
      </c>
      <c r="D23" s="32">
        <f>SUM(D24:D31)</f>
        <v>3791706</v>
      </c>
      <c r="E23" s="33">
        <f>SUM(E24:E31)</f>
        <v>100</v>
      </c>
      <c r="F23" s="33">
        <f>SUM(D23-B23)*100/B23</f>
        <v>15.92623437993</v>
      </c>
    </row>
    <row r="24" spans="1:6" s="6" customFormat="1" ht="12" customHeight="1">
      <c r="A24" s="26" t="s">
        <v>5</v>
      </c>
      <c r="B24" s="27">
        <f aca="true" t="shared" si="3" ref="B24:D31">+B5+B14</f>
        <v>146025</v>
      </c>
      <c r="C24" s="28">
        <f aca="true" t="shared" si="4" ref="C24:E31">SUM(B24*100)/B$23</f>
        <v>4.464515016546451</v>
      </c>
      <c r="D24" s="27">
        <f t="shared" si="3"/>
        <v>236042</v>
      </c>
      <c r="E24" s="28">
        <f t="shared" si="4"/>
        <v>6.2252189383881555</v>
      </c>
      <c r="F24" s="28">
        <f>SUM(D24-B24)*100/B24</f>
        <v>61.64492381441534</v>
      </c>
    </row>
    <row r="25" spans="1:6" s="6" customFormat="1" ht="12" customHeight="1">
      <c r="A25" s="26" t="s">
        <v>6</v>
      </c>
      <c r="B25" s="27">
        <f t="shared" si="3"/>
        <v>919131</v>
      </c>
      <c r="C25" s="28">
        <f t="shared" si="4"/>
        <v>28.10117549510944</v>
      </c>
      <c r="D25" s="27">
        <f t="shared" si="3"/>
        <v>879995</v>
      </c>
      <c r="E25" s="28">
        <f t="shared" si="4"/>
        <v>23.208418585196217</v>
      </c>
      <c r="F25" s="28">
        <f aca="true" t="shared" si="5" ref="F25:F31">SUM(D25-B25)*100/B25</f>
        <v>-4.2579349407211815</v>
      </c>
    </row>
    <row r="26" spans="1:6" s="6" customFormat="1" ht="12" customHeight="1">
      <c r="A26" s="26" t="s">
        <v>18</v>
      </c>
      <c r="B26" s="27">
        <f t="shared" si="3"/>
        <v>378509</v>
      </c>
      <c r="C26" s="28">
        <f t="shared" si="4"/>
        <v>11.572395921232534</v>
      </c>
      <c r="D26" s="27">
        <f t="shared" si="3"/>
        <v>630220</v>
      </c>
      <c r="E26" s="28">
        <f t="shared" si="4"/>
        <v>16.62101439299355</v>
      </c>
      <c r="F26" s="28">
        <f t="shared" si="5"/>
        <v>66.50066444919408</v>
      </c>
    </row>
    <row r="27" spans="1:6" s="6" customFormat="1" ht="12" customHeight="1">
      <c r="A27" s="26" t="s">
        <v>19</v>
      </c>
      <c r="B27" s="27">
        <f t="shared" si="3"/>
        <v>746815</v>
      </c>
      <c r="C27" s="28">
        <f t="shared" si="4"/>
        <v>22.832849046958657</v>
      </c>
      <c r="D27" s="27">
        <f t="shared" si="3"/>
        <v>791861</v>
      </c>
      <c r="E27" s="28">
        <f t="shared" si="4"/>
        <v>20.884029510726833</v>
      </c>
      <c r="F27" s="28">
        <f t="shared" si="5"/>
        <v>6.031748157174133</v>
      </c>
    </row>
    <row r="28" spans="1:6" s="6" customFormat="1" ht="12" customHeight="1">
      <c r="A28" s="26" t="s">
        <v>7</v>
      </c>
      <c r="B28" s="27">
        <f t="shared" si="3"/>
        <v>132051</v>
      </c>
      <c r="C28" s="28">
        <f t="shared" si="4"/>
        <v>4.037279044341554</v>
      </c>
      <c r="D28" s="27">
        <f t="shared" si="3"/>
        <v>42537</v>
      </c>
      <c r="E28" s="28">
        <f t="shared" si="4"/>
        <v>1.1218433074716236</v>
      </c>
      <c r="F28" s="28">
        <f t="shared" si="5"/>
        <v>-67.78744575959288</v>
      </c>
    </row>
    <row r="29" spans="1:6" s="6" customFormat="1" ht="12" customHeight="1">
      <c r="A29" s="26" t="s">
        <v>8</v>
      </c>
      <c r="B29" s="27">
        <f t="shared" si="3"/>
        <v>96295</v>
      </c>
      <c r="C29" s="28">
        <f t="shared" si="4"/>
        <v>2.9440881596873174</v>
      </c>
      <c r="D29" s="27">
        <f t="shared" si="3"/>
        <v>191677</v>
      </c>
      <c r="E29" s="28">
        <f t="shared" si="4"/>
        <v>5.055165142023142</v>
      </c>
      <c r="F29" s="28">
        <f t="shared" si="5"/>
        <v>99.05187185212108</v>
      </c>
    </row>
    <row r="30" spans="1:6" s="6" customFormat="1" ht="12" customHeight="1">
      <c r="A30" s="26" t="s">
        <v>20</v>
      </c>
      <c r="B30" s="27">
        <f t="shared" si="3"/>
        <v>746205</v>
      </c>
      <c r="C30" s="28">
        <f t="shared" si="4"/>
        <v>22.81419912975206</v>
      </c>
      <c r="D30" s="27">
        <f t="shared" si="3"/>
        <v>879313</v>
      </c>
      <c r="E30" s="28">
        <f t="shared" si="4"/>
        <v>23.190431958595948</v>
      </c>
      <c r="F30" s="28">
        <f t="shared" si="5"/>
        <v>17.837993580852448</v>
      </c>
    </row>
    <row r="31" spans="1:6" s="6" customFormat="1" ht="12" customHeight="1">
      <c r="A31" s="26" t="s">
        <v>9</v>
      </c>
      <c r="B31" s="27">
        <f t="shared" si="3"/>
        <v>105761</v>
      </c>
      <c r="C31" s="28">
        <f t="shared" si="4"/>
        <v>3.233498186371986</v>
      </c>
      <c r="D31" s="27">
        <f t="shared" si="3"/>
        <v>140061</v>
      </c>
      <c r="E31" s="28">
        <f t="shared" si="4"/>
        <v>3.693878164604534</v>
      </c>
      <c r="F31" s="28">
        <f t="shared" si="5"/>
        <v>32.43161467837861</v>
      </c>
    </row>
    <row r="32" spans="1:6" ht="17.25" customHeight="1">
      <c r="A32" s="34" t="s">
        <v>15</v>
      </c>
      <c r="B32" s="29"/>
      <c r="C32" s="35"/>
      <c r="D32" s="29"/>
      <c r="E32" s="35"/>
      <c r="F32" s="30" t="s">
        <v>10</v>
      </c>
    </row>
    <row r="33" spans="1:6" s="20" customFormat="1" ht="16.5" customHeight="1">
      <c r="A33" s="16" t="s">
        <v>16</v>
      </c>
      <c r="B33" s="17">
        <v>377</v>
      </c>
      <c r="C33" s="18" t="s">
        <v>14</v>
      </c>
      <c r="D33" s="17">
        <v>1188</v>
      </c>
      <c r="E33" s="18" t="s">
        <v>14</v>
      </c>
      <c r="F33" s="19">
        <f>SUM(D33-B33)*100/B33</f>
        <v>215.11936339522546</v>
      </c>
    </row>
    <row r="34" spans="1:6" s="4" customFormat="1" ht="22.5" customHeight="1" thickBot="1">
      <c r="A34" s="36" t="s">
        <v>24</v>
      </c>
      <c r="B34" s="37">
        <v>21763</v>
      </c>
      <c r="C34" s="38" t="s">
        <v>14</v>
      </c>
      <c r="D34" s="37">
        <v>18637</v>
      </c>
      <c r="E34" s="38" t="s">
        <v>14</v>
      </c>
      <c r="F34" s="39">
        <f>SUM(D34-B34)*100/B34</f>
        <v>-14.363828516289114</v>
      </c>
    </row>
    <row r="35" spans="1:6" ht="18" customHeight="1">
      <c r="A35" s="13" t="s">
        <v>21</v>
      </c>
      <c r="B35" s="13"/>
      <c r="C35" s="14"/>
      <c r="D35" s="13"/>
      <c r="E35" s="14"/>
      <c r="F35" s="14"/>
    </row>
  </sheetData>
  <mergeCells count="2">
    <mergeCell ref="B2:C2"/>
    <mergeCell ref="D2:E2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2004-06-15T10:22:01Z</cp:lastPrinted>
  <dcterms:created xsi:type="dcterms:W3CDTF">1998-03-09T09:07:39Z</dcterms:created>
  <dcterms:modified xsi:type="dcterms:W3CDTF">2007-08-29T10:00:05Z</dcterms:modified>
  <cp:category/>
  <cp:version/>
  <cp:contentType/>
  <cp:contentStatus/>
</cp:coreProperties>
</file>